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ao.vilela\João Pedro\001 - GEENG\Licitação Apoio Técnico\Versão 2020\"/>
    </mc:Choice>
  </mc:AlternateContent>
  <bookViews>
    <workbookView xWindow="0" yWindow="0" windowWidth="28800" windowHeight="123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9" i="1" l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8" i="1"/>
  <c r="D29" i="1"/>
  <c r="E29" i="1"/>
  <c r="G10" i="1"/>
  <c r="H10" i="1" s="1"/>
  <c r="I10" i="1"/>
  <c r="J10" i="1" s="1"/>
  <c r="K10" i="1"/>
  <c r="L10" i="1"/>
  <c r="M10" i="1"/>
  <c r="N10" i="1"/>
  <c r="O10" i="1"/>
  <c r="P10" i="1" s="1"/>
  <c r="Q10" i="1"/>
  <c r="R10" i="1" s="1"/>
  <c r="S10" i="1"/>
  <c r="T10" i="1"/>
  <c r="U10" i="1"/>
  <c r="V10" i="1"/>
  <c r="W10" i="1"/>
  <c r="X10" i="1" s="1"/>
  <c r="Y10" i="1"/>
  <c r="Z10" i="1" s="1"/>
  <c r="AA10" i="1"/>
  <c r="AB10" i="1"/>
  <c r="G11" i="1"/>
  <c r="H11" i="1" s="1"/>
  <c r="I11" i="1"/>
  <c r="J11" i="1" s="1"/>
  <c r="K11" i="1"/>
  <c r="L11" i="1"/>
  <c r="M11" i="1"/>
  <c r="N11" i="1"/>
  <c r="O11" i="1"/>
  <c r="P11" i="1" s="1"/>
  <c r="Q11" i="1"/>
  <c r="R11" i="1" s="1"/>
  <c r="S11" i="1"/>
  <c r="T11" i="1"/>
  <c r="U11" i="1"/>
  <c r="V11" i="1"/>
  <c r="W11" i="1"/>
  <c r="X11" i="1" s="1"/>
  <c r="Y11" i="1"/>
  <c r="Z11" i="1" s="1"/>
  <c r="AA11" i="1"/>
  <c r="AB11" i="1"/>
  <c r="G12" i="1"/>
  <c r="H12" i="1" s="1"/>
  <c r="I12" i="1"/>
  <c r="J12" i="1" s="1"/>
  <c r="K12" i="1"/>
  <c r="L12" i="1"/>
  <c r="M12" i="1"/>
  <c r="N12" i="1"/>
  <c r="O12" i="1"/>
  <c r="P12" i="1" s="1"/>
  <c r="Q12" i="1"/>
  <c r="R12" i="1" s="1"/>
  <c r="S12" i="1"/>
  <c r="T12" i="1"/>
  <c r="U12" i="1"/>
  <c r="V12" i="1"/>
  <c r="W12" i="1"/>
  <c r="X12" i="1" s="1"/>
  <c r="Y12" i="1"/>
  <c r="Z12" i="1" s="1"/>
  <c r="AA12" i="1"/>
  <c r="AB12" i="1"/>
  <c r="G13" i="1"/>
  <c r="H13" i="1" s="1"/>
  <c r="I13" i="1"/>
  <c r="J13" i="1" s="1"/>
  <c r="K13" i="1"/>
  <c r="L13" i="1"/>
  <c r="M13" i="1"/>
  <c r="N13" i="1"/>
  <c r="O13" i="1"/>
  <c r="P13" i="1" s="1"/>
  <c r="Q13" i="1"/>
  <c r="R13" i="1" s="1"/>
  <c r="S13" i="1"/>
  <c r="T13" i="1"/>
  <c r="U13" i="1"/>
  <c r="V13" i="1"/>
  <c r="W13" i="1"/>
  <c r="X13" i="1" s="1"/>
  <c r="Y13" i="1"/>
  <c r="Z13" i="1" s="1"/>
  <c r="AA13" i="1"/>
  <c r="AB13" i="1"/>
  <c r="G14" i="1"/>
  <c r="H14" i="1" s="1"/>
  <c r="I14" i="1"/>
  <c r="J14" i="1" s="1"/>
  <c r="K14" i="1"/>
  <c r="L14" i="1"/>
  <c r="M14" i="1"/>
  <c r="N14" i="1"/>
  <c r="O14" i="1"/>
  <c r="P14" i="1" s="1"/>
  <c r="Q14" i="1"/>
  <c r="R14" i="1" s="1"/>
  <c r="S14" i="1"/>
  <c r="T14" i="1"/>
  <c r="U14" i="1"/>
  <c r="V14" i="1"/>
  <c r="W14" i="1"/>
  <c r="X14" i="1" s="1"/>
  <c r="Y14" i="1"/>
  <c r="Z14" i="1"/>
  <c r="AA14" i="1"/>
  <c r="AB14" i="1"/>
  <c r="G15" i="1"/>
  <c r="H15" i="1" s="1"/>
  <c r="I15" i="1"/>
  <c r="J15" i="1"/>
  <c r="K15" i="1"/>
  <c r="L15" i="1"/>
  <c r="M15" i="1"/>
  <c r="N15" i="1"/>
  <c r="O15" i="1"/>
  <c r="P15" i="1" s="1"/>
  <c r="Q15" i="1"/>
  <c r="R15" i="1"/>
  <c r="S15" i="1"/>
  <c r="T15" i="1"/>
  <c r="U15" i="1"/>
  <c r="V15" i="1"/>
  <c r="W15" i="1"/>
  <c r="X15" i="1" s="1"/>
  <c r="Y15" i="1"/>
  <c r="Z15" i="1"/>
  <c r="AA15" i="1"/>
  <c r="AB15" i="1"/>
  <c r="G16" i="1"/>
  <c r="H16" i="1" s="1"/>
  <c r="I16" i="1"/>
  <c r="J16" i="1"/>
  <c r="K16" i="1"/>
  <c r="L16" i="1"/>
  <c r="M16" i="1"/>
  <c r="N16" i="1"/>
  <c r="O16" i="1"/>
  <c r="P16" i="1" s="1"/>
  <c r="Q16" i="1"/>
  <c r="R16" i="1"/>
  <c r="S16" i="1"/>
  <c r="T16" i="1"/>
  <c r="U16" i="1"/>
  <c r="V16" i="1"/>
  <c r="W16" i="1"/>
  <c r="X16" i="1" s="1"/>
  <c r="Y16" i="1"/>
  <c r="Z16" i="1"/>
  <c r="AA16" i="1"/>
  <c r="AB16" i="1"/>
  <c r="G17" i="1"/>
  <c r="H17" i="1" s="1"/>
  <c r="I17" i="1"/>
  <c r="J17" i="1"/>
  <c r="K17" i="1"/>
  <c r="L17" i="1"/>
  <c r="M17" i="1"/>
  <c r="N17" i="1"/>
  <c r="O17" i="1"/>
  <c r="P17" i="1" s="1"/>
  <c r="Q17" i="1"/>
  <c r="R17" i="1"/>
  <c r="S17" i="1"/>
  <c r="T17" i="1"/>
  <c r="U17" i="1"/>
  <c r="V17" i="1"/>
  <c r="W17" i="1"/>
  <c r="X17" i="1" s="1"/>
  <c r="Y17" i="1"/>
  <c r="Z17" i="1"/>
  <c r="AA17" i="1"/>
  <c r="AB17" i="1"/>
  <c r="G18" i="1"/>
  <c r="H18" i="1" s="1"/>
  <c r="I18" i="1"/>
  <c r="J18" i="1"/>
  <c r="K18" i="1"/>
  <c r="L18" i="1"/>
  <c r="M18" i="1"/>
  <c r="N18" i="1"/>
  <c r="O18" i="1"/>
  <c r="P18" i="1" s="1"/>
  <c r="Q18" i="1"/>
  <c r="R18" i="1"/>
  <c r="S18" i="1"/>
  <c r="T18" i="1"/>
  <c r="U18" i="1"/>
  <c r="V18" i="1"/>
  <c r="W18" i="1"/>
  <c r="X18" i="1" s="1"/>
  <c r="Y18" i="1"/>
  <c r="Z18" i="1"/>
  <c r="AA18" i="1"/>
  <c r="AB18" i="1"/>
  <c r="G19" i="1"/>
  <c r="H19" i="1" s="1"/>
  <c r="I19" i="1"/>
  <c r="J19" i="1"/>
  <c r="K19" i="1"/>
  <c r="L19" i="1"/>
  <c r="M19" i="1"/>
  <c r="N19" i="1"/>
  <c r="O19" i="1"/>
  <c r="P19" i="1" s="1"/>
  <c r="Q19" i="1"/>
  <c r="R19" i="1"/>
  <c r="S19" i="1"/>
  <c r="T19" i="1"/>
  <c r="U19" i="1"/>
  <c r="V19" i="1"/>
  <c r="W19" i="1"/>
  <c r="X19" i="1" s="1"/>
  <c r="Y19" i="1"/>
  <c r="Z19" i="1"/>
  <c r="AA19" i="1"/>
  <c r="AB19" i="1"/>
  <c r="G20" i="1"/>
  <c r="H20" i="1" s="1"/>
  <c r="I20" i="1"/>
  <c r="J20" i="1"/>
  <c r="K20" i="1"/>
  <c r="L20" i="1"/>
  <c r="M20" i="1"/>
  <c r="N20" i="1"/>
  <c r="O20" i="1"/>
  <c r="P20" i="1" s="1"/>
  <c r="Q20" i="1"/>
  <c r="R20" i="1"/>
  <c r="S20" i="1"/>
  <c r="T20" i="1"/>
  <c r="U20" i="1"/>
  <c r="V20" i="1"/>
  <c r="W20" i="1"/>
  <c r="X20" i="1" s="1"/>
  <c r="Y20" i="1"/>
  <c r="Z20" i="1"/>
  <c r="AA20" i="1"/>
  <c r="AB20" i="1"/>
  <c r="G21" i="1"/>
  <c r="H21" i="1" s="1"/>
  <c r="I21" i="1"/>
  <c r="J21" i="1"/>
  <c r="K21" i="1"/>
  <c r="L21" i="1"/>
  <c r="M21" i="1"/>
  <c r="N21" i="1"/>
  <c r="O21" i="1"/>
  <c r="P21" i="1" s="1"/>
  <c r="Q21" i="1"/>
  <c r="R21" i="1"/>
  <c r="S21" i="1"/>
  <c r="T21" i="1"/>
  <c r="U21" i="1"/>
  <c r="V21" i="1"/>
  <c r="W21" i="1"/>
  <c r="X21" i="1" s="1"/>
  <c r="Y21" i="1"/>
  <c r="Z21" i="1"/>
  <c r="AA21" i="1"/>
  <c r="AB21" i="1"/>
  <c r="G22" i="1"/>
  <c r="H22" i="1" s="1"/>
  <c r="I22" i="1"/>
  <c r="J22" i="1"/>
  <c r="K22" i="1"/>
  <c r="L22" i="1"/>
  <c r="M22" i="1"/>
  <c r="N22" i="1"/>
  <c r="O22" i="1"/>
  <c r="P22" i="1" s="1"/>
  <c r="Q22" i="1"/>
  <c r="R22" i="1"/>
  <c r="S22" i="1"/>
  <c r="T22" i="1"/>
  <c r="U22" i="1"/>
  <c r="V22" i="1"/>
  <c r="W22" i="1"/>
  <c r="X22" i="1" s="1"/>
  <c r="Y22" i="1"/>
  <c r="Z22" i="1"/>
  <c r="AA22" i="1"/>
  <c r="AB22" i="1"/>
  <c r="G23" i="1"/>
  <c r="H23" i="1" s="1"/>
  <c r="I23" i="1"/>
  <c r="J23" i="1"/>
  <c r="K23" i="1"/>
  <c r="L23" i="1"/>
  <c r="M23" i="1"/>
  <c r="N23" i="1"/>
  <c r="O23" i="1"/>
  <c r="P23" i="1" s="1"/>
  <c r="Q23" i="1"/>
  <c r="R23" i="1"/>
  <c r="S23" i="1"/>
  <c r="T23" i="1"/>
  <c r="U23" i="1"/>
  <c r="V23" i="1"/>
  <c r="W23" i="1"/>
  <c r="X23" i="1" s="1"/>
  <c r="Y23" i="1"/>
  <c r="Z23" i="1"/>
  <c r="AA23" i="1"/>
  <c r="AB23" i="1"/>
  <c r="G24" i="1"/>
  <c r="H24" i="1" s="1"/>
  <c r="I24" i="1"/>
  <c r="J24" i="1"/>
  <c r="K24" i="1"/>
  <c r="L24" i="1"/>
  <c r="M24" i="1"/>
  <c r="N24" i="1"/>
  <c r="O24" i="1"/>
  <c r="P24" i="1" s="1"/>
  <c r="Q24" i="1"/>
  <c r="R24" i="1"/>
  <c r="S24" i="1"/>
  <c r="T24" i="1"/>
  <c r="U24" i="1"/>
  <c r="V24" i="1"/>
  <c r="W24" i="1"/>
  <c r="X24" i="1" s="1"/>
  <c r="Y24" i="1"/>
  <c r="Z24" i="1"/>
  <c r="AA24" i="1"/>
  <c r="AB24" i="1"/>
  <c r="G8" i="1"/>
  <c r="H8" i="1" s="1"/>
  <c r="I8" i="1"/>
  <c r="J8" i="1"/>
  <c r="K8" i="1"/>
  <c r="L8" i="1" s="1"/>
  <c r="M8" i="1"/>
  <c r="N8" i="1"/>
  <c r="O8" i="1"/>
  <c r="P8" i="1" s="1"/>
  <c r="Q8" i="1"/>
  <c r="R8" i="1"/>
  <c r="S8" i="1"/>
  <c r="T8" i="1"/>
  <c r="U8" i="1"/>
  <c r="V8" i="1"/>
  <c r="W8" i="1"/>
  <c r="X8" i="1" s="1"/>
  <c r="Y8" i="1"/>
  <c r="Z8" i="1"/>
  <c r="AA8" i="1"/>
  <c r="AB8" i="1"/>
  <c r="AB9" i="1"/>
  <c r="Z9" i="1"/>
  <c r="X9" i="1"/>
  <c r="V9" i="1"/>
  <c r="T9" i="1"/>
  <c r="R9" i="1"/>
  <c r="P9" i="1"/>
  <c r="N9" i="1"/>
  <c r="L9" i="1"/>
  <c r="J9" i="1"/>
  <c r="H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8" i="1"/>
  <c r="Q29" i="1" l="1"/>
  <c r="G29" i="1"/>
  <c r="Y29" i="1"/>
  <c r="AC29" i="1"/>
  <c r="W29" i="1"/>
  <c r="M29" i="1"/>
  <c r="U29" i="1"/>
  <c r="AA29" i="1"/>
  <c r="I29" i="1"/>
  <c r="O29" i="1"/>
  <c r="K29" i="1"/>
  <c r="S29" i="1"/>
  <c r="AA9" i="1"/>
  <c r="Y9" i="1"/>
  <c r="W9" i="1"/>
  <c r="U9" i="1"/>
  <c r="S9" i="1"/>
  <c r="Q9" i="1"/>
  <c r="O9" i="1"/>
  <c r="M9" i="1"/>
  <c r="K9" i="1"/>
  <c r="I9" i="1"/>
  <c r="G9" i="1"/>
  <c r="E9" i="1"/>
  <c r="E30" i="1" l="1"/>
  <c r="G30" i="1" l="1"/>
  <c r="I30" i="1" s="1"/>
  <c r="K30" i="1" s="1"/>
  <c r="M30" i="1" s="1"/>
  <c r="O30" i="1" s="1"/>
  <c r="Q30" i="1" s="1"/>
  <c r="S30" i="1" s="1"/>
  <c r="U30" i="1" s="1"/>
  <c r="W30" i="1" s="1"/>
  <c r="Y30" i="1" s="1"/>
  <c r="AA30" i="1" s="1"/>
  <c r="AC30" i="1" s="1"/>
</calcChain>
</file>

<file path=xl/sharedStrings.xml><?xml version="1.0" encoding="utf-8"?>
<sst xmlns="http://schemas.openxmlformats.org/spreadsheetml/2006/main" count="88" uniqueCount="45">
  <si>
    <t>CRONOGRAMA FÍSICO-FINANCEIRO REFERENCIAL</t>
  </si>
  <si>
    <t>#</t>
  </si>
  <si>
    <t>ETAPAS</t>
  </si>
  <si>
    <t>PREÇO</t>
  </si>
  <si>
    <t>Meses de Execução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</si>
  <si>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</si>
  <si>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</si>
  <si>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</si>
  <si>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</si>
  <si>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</si>
  <si>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</si>
  <si>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</si>
  <si>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</si>
  <si>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Físico</t>
  </si>
  <si>
    <t>Financeiro</t>
  </si>
  <si>
    <t>Valor Mensal Estimado</t>
  </si>
  <si>
    <t>Valor Acumulado</t>
  </si>
  <si>
    <t>MÊS 09</t>
  </si>
  <si>
    <t>MÊS 10</t>
  </si>
  <si>
    <t>MÊS 11</t>
  </si>
  <si>
    <t>MÊS 12</t>
  </si>
  <si>
    <t>CONFORME DEMANDA</t>
  </si>
  <si>
    <t>Engenheiro Civil - Coordenador Geral(CBO 2142-05)</t>
  </si>
  <si>
    <t>Profissional Nível Superior - Senior(CBO 2410-05)</t>
  </si>
  <si>
    <t>Profissional Nível Superior - Pleno(CBO 4101)</t>
  </si>
  <si>
    <t>Profissional Nível Superior - Junior(CBO 4110-10)</t>
  </si>
  <si>
    <t>Profissional Nível Superior -Auxiliar(CBO 4110-10)</t>
  </si>
  <si>
    <t>Profissional Técnico - Junior(CBO 4110-05)</t>
  </si>
  <si>
    <t>CONSULTORIA ESPECIALIZADA PARA DESENVOLVIMENTO DE ESTUDOS E/OU PESQUISAS NO ÂMBITO DAS CONCESSÕES RODOVIÁRIAS – UD1 (Unidade de Despesa - 1)</t>
  </si>
  <si>
    <t>DESLOCAMENTO TERRESTRE - UD 2 (Unidade de Despesa – 2)</t>
  </si>
  <si>
    <t>DESLOCAMENTO AÉREO - UD 3 (Unidade de Despesa – 3)</t>
  </si>
  <si>
    <t>DIÁRIAS - UD 4 (Unidade de Despesa – 4)</t>
  </si>
  <si>
    <t>MÊS 13</t>
  </si>
  <si>
    <t>-</t>
  </si>
  <si>
    <t>Engenheiro Civil - Senior - Estudo e Projeto (CBO 2142-05)</t>
  </si>
  <si>
    <t>Engenheiro Civil - Pleno - Estudo e Projeto (CBO 2142-05)</t>
  </si>
  <si>
    <t>Engenheiro Civil ou Eletricista - Pleno - Estudo e Projeto (CBO 2142-05 ou 2143-05)</t>
  </si>
  <si>
    <t>Engenheiro Civil - Junior - Estudo e Projeto (CBO 2142-05)</t>
  </si>
  <si>
    <t>Engenheiro Civil ou Florestal ou Ambiental - Senior - Meio Ambiente (2142-05 ou 2221-20 ou 2140-05)</t>
  </si>
  <si>
    <t>Engenheiro Civil ou Florestal ou Ambiental - Pleno - Meio Ambiente (2142-05 ou 2221-20 ou 2140-05)</t>
  </si>
  <si>
    <t>Biologo - Pleno - Meio Ambiente (CBO 2211-05)</t>
  </si>
  <si>
    <t>Engenheiro Civil ou Agrimensor- Senior - Faixa de Domínio (CBO 2142-05 ou 2148-05)</t>
  </si>
  <si>
    <t>Engenheiro Civil ou Agrimensor- Pleno - Faixa de Domínio (CBO 2142-05 ou 2148-05)</t>
  </si>
  <si>
    <t>Profissional Nível Superior - Pleno - Faixa de domínio (CBO 2410-05)</t>
  </si>
  <si>
    <t>Engenheiro Civil ou Agrimensor- Junior - Faixa de Domínio (CBO 2142-05 ou 2148-05)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</si>
</sst>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* #,##0.00_-;\-&quot;R$&quot;* #,##0.00_-;_-&quot;R$&quot;* &quot;-&quot;??_-;_-@_-"/>
    <numFmt numFmtId="164" formatCode="_(&quot;$&quot;* #,##0.00_);_(&quot;$&quot;* \(#,##0.00\);_(&quot;$&quot;* &quot;-&quot;??_);_(@_)"/>
    <numFmt numFmtId="165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 Narrow"/>
      <family val="2"/>
    </font>
    <font>
      <sz val="18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44" fontId="4" fillId="0" borderId="1" xfId="4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/>
    </xf>
    <xf numFmtId="44" fontId="4" fillId="0" borderId="9" xfId="4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10" fontId="4" fillId="0" borderId="13" xfId="3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5" xfId="1" applyFont="1" applyFill="1" applyBorder="1" applyAlignment="1">
      <alignment horizontal="center" vertical="center" textRotation="90"/>
    </xf>
    <xf numFmtId="0" fontId="5" fillId="0" borderId="8" xfId="1" applyFont="1" applyFill="1" applyBorder="1" applyAlignment="1">
      <alignment horizontal="center" vertical="center" textRotation="90"/>
    </xf>
    <xf numFmtId="0" fontId="5" fillId="0" borderId="16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4" fontId="5" fillId="4" borderId="1" xfId="4" applyFont="1" applyFill="1" applyBorder="1" applyAlignment="1">
      <alignment horizontal="center" vertical="center" wrapText="1"/>
    </xf>
    <xf numFmtId="44" fontId="4" fillId="0" borderId="11" xfId="4" applyFont="1" applyBorder="1" applyAlignment="1">
      <alignment horizontal="center" vertical="center" wrapText="1"/>
    </xf>
    <xf numFmtId="44" fontId="4" fillId="3" borderId="1" xfId="4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4" fontId="4" fillId="3" borderId="11" xfId="4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44" fontId="4" fillId="3" borderId="20" xfId="4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9" fontId="3" fillId="0" borderId="21" xfId="3" applyFont="1" applyFill="1" applyBorder="1" applyAlignment="1">
      <alignment horizontal="center" vertical="center"/>
    </xf>
    <xf numFmtId="9" fontId="3" fillId="0" borderId="22" xfId="3" applyFont="1" applyFill="1" applyBorder="1" applyAlignment="1">
      <alignment horizontal="center" vertical="center"/>
    </xf>
    <xf numFmtId="9" fontId="3" fillId="0" borderId="23" xfId="3" applyFont="1" applyFill="1" applyBorder="1" applyAlignment="1">
      <alignment horizontal="center" vertical="center"/>
    </xf>
    <xf numFmtId="9" fontId="3" fillId="0" borderId="24" xfId="3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  <xf numFmtId="9" fontId="3" fillId="0" borderId="7" xfId="3" applyFont="1" applyFill="1" applyBorder="1" applyAlignment="1">
      <alignment horizontal="center" vertical="center"/>
    </xf>
    <xf numFmtId="9" fontId="3" fillId="0" borderId="14" xfId="3" applyFont="1" applyFill="1" applyBorder="1" applyAlignment="1">
      <alignment horizontal="center" vertical="center"/>
    </xf>
    <xf numFmtId="9" fontId="3" fillId="0" borderId="2" xfId="3" applyFont="1" applyFill="1" applyBorder="1" applyAlignment="1">
      <alignment horizontal="center" vertical="center"/>
    </xf>
    <xf numFmtId="9" fontId="3" fillId="0" borderId="6" xfId="3" applyFont="1" applyFill="1" applyBorder="1" applyAlignment="1">
      <alignment horizontal="center" vertical="center"/>
    </xf>
  </cellXfs>
  <cellStyles count="5">
    <cellStyle name="Moeda 2" xfId="2"/>
    <cellStyle name="Moeda 3" xfId="4"/>
    <cellStyle name="Normal" xfId="0" builtinId="0"/>
    <cellStyle name="Normal 3" xfId="1"/>
    <cellStyle name="Porcentagem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1512095</xdr:colOff>
      <xdr:row>1</xdr:row>
      <xdr:rowOff>63961</xdr:rowOff>
    </xdr:from>
    <xdr:to>
      <xdr:col>15</xdr:col>
      <xdr:colOff>702469</xdr:colOff>
      <xdr:row>1</xdr:row>
      <xdr:rowOff>856802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78501" y="266367"/>
          <a:ext cx="4714874" cy="792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30"/>
  <sheetViews>
    <sheetView tabSelected="1" zoomScale="80" zoomScaleNormal="80" workbookViewId="0">
      <selection activeCell="D13" sqref="D13"/>
    </sheetView>
  </sheetViews>
  <sheetFormatPr defaultRowHeight="15" x14ac:dyDescent="0.25"/>
  <cols>
    <col min="2" max="2" width="4.5703125" bestFit="1" customWidth="1"/>
    <col min="3" max="3" width="84.5703125" customWidth="1"/>
    <col min="4" max="4" width="27.7109375" customWidth="1"/>
    <col min="5" max="5" width="10.7109375" customWidth="1"/>
    <col min="6" max="6" width="30.7109375" customWidth="1"/>
    <col min="7" max="7" width="10.7109375" customWidth="1"/>
    <col min="8" max="8" width="30.7109375" customWidth="1"/>
    <col min="9" max="9" width="10.7109375" customWidth="1"/>
    <col min="10" max="10" width="30.7109375" customWidth="1"/>
    <col min="11" max="11" width="10.7109375" customWidth="1"/>
    <col min="12" max="12" width="30.7109375" customWidth="1"/>
    <col min="13" max="13" width="10.7109375" customWidth="1"/>
    <col min="14" max="14" width="30.7109375" customWidth="1"/>
    <col min="15" max="15" width="10.7109375" customWidth="1"/>
    <col min="16" max="16" width="30.7109375" customWidth="1"/>
    <col min="17" max="17" width="10.7109375" customWidth="1"/>
    <col min="18" max="18" width="30.7109375" customWidth="1"/>
    <col min="19" max="19" width="10.7109375" customWidth="1"/>
    <col min="20" max="20" width="30.7109375" customWidth="1"/>
    <col min="21" max="21" width="10.7109375" customWidth="1"/>
    <col min="22" max="22" width="30.7109375" customWidth="1"/>
    <col min="23" max="23" width="10.7109375" customWidth="1"/>
    <col min="24" max="24" width="30.7109375" customWidth="1"/>
    <col min="25" max="25" width="10.7109375" customWidth="1"/>
    <col min="26" max="26" width="30.7109375" customWidth="1"/>
    <col min="27" max="27" width="10.7109375" customWidth="1"/>
    <col min="28" max="28" width="30.7109375" customWidth="1"/>
    <col min="29" max="29" width="10.7109375" customWidth="1"/>
    <col min="30" max="30" width="30.7109375" customWidth="1"/>
  </cols>
  <sheetData>
    <row r="1" spans="2:30" ht="15.75" thickBot="1" x14ac:dyDescent="0.3"/>
    <row r="2" spans="2:30" ht="69" customHeight="1" thickBot="1" x14ac:dyDescent="0.3"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9"/>
    </row>
    <row r="3" spans="2:30" ht="45" customHeight="1" thickBot="1" x14ac:dyDescent="0.3">
      <c r="B3" s="34" t="s">
        <v>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6"/>
    </row>
    <row r="4" spans="2:30" ht="18.75" thickBot="1" x14ac:dyDescent="0.3"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3"/>
    </row>
    <row r="5" spans="2:30" ht="18" x14ac:dyDescent="0.25">
      <c r="B5" s="17" t="s">
        <v>1</v>
      </c>
      <c r="C5" s="19" t="s">
        <v>2</v>
      </c>
      <c r="D5" s="21" t="s">
        <v>3</v>
      </c>
      <c r="E5" s="40" t="s">
        <v>4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2"/>
    </row>
    <row r="6" spans="2:30" ht="18" x14ac:dyDescent="0.25">
      <c r="B6" s="18"/>
      <c r="C6" s="20"/>
      <c r="D6" s="20"/>
      <c r="E6" s="22" t="s">
        <v>5</v>
      </c>
      <c r="F6" s="23"/>
      <c r="G6" s="22" t="s">
        <v>6</v>
      </c>
      <c r="H6" s="23"/>
      <c r="I6" s="22" t="s">
        <v>7</v>
      </c>
      <c r="J6" s="23"/>
      <c r="K6" s="22" t="s">
        <v>8</v>
      </c>
      <c r="L6" s="23"/>
      <c r="M6" s="22" t="s">
        <v>9</v>
      </c>
      <c r="N6" s="23"/>
      <c r="O6" s="22" t="s">
        <v>10</v>
      </c>
      <c r="P6" s="23"/>
      <c r="Q6" s="22" t="s">
        <v>11</v>
      </c>
      <c r="R6" s="23"/>
      <c r="S6" s="22" t="s">
        <v>12</v>
      </c>
      <c r="T6" s="23"/>
      <c r="U6" s="22" t="s">
        <v>17</v>
      </c>
      <c r="V6" s="23"/>
      <c r="W6" s="22" t="s">
        <v>18</v>
      </c>
      <c r="X6" s="23"/>
      <c r="Y6" s="22" t="s">
        <v>19</v>
      </c>
      <c r="Z6" s="23"/>
      <c r="AA6" s="22" t="s">
        <v>20</v>
      </c>
      <c r="AB6" s="23"/>
      <c r="AC6" s="30" t="s">
        <v>32</v>
      </c>
      <c r="AD6" s="31"/>
    </row>
    <row r="7" spans="2:30" ht="18" x14ac:dyDescent="0.25">
      <c r="B7" s="18"/>
      <c r="C7" s="20"/>
      <c r="D7" s="20"/>
      <c r="E7" s="5" t="s">
        <v>13</v>
      </c>
      <c r="F7" s="5" t="s">
        <v>14</v>
      </c>
      <c r="G7" s="5" t="s">
        <v>13</v>
      </c>
      <c r="H7" s="5" t="s">
        <v>14</v>
      </c>
      <c r="I7" s="5" t="s">
        <v>13</v>
      </c>
      <c r="J7" s="5" t="s">
        <v>14</v>
      </c>
      <c r="K7" s="5" t="s">
        <v>13</v>
      </c>
      <c r="L7" s="5" t="s">
        <v>14</v>
      </c>
      <c r="M7" s="5" t="s">
        <v>13</v>
      </c>
      <c r="N7" s="5" t="s">
        <v>14</v>
      </c>
      <c r="O7" s="5" t="s">
        <v>13</v>
      </c>
      <c r="P7" s="5" t="s">
        <v>14</v>
      </c>
      <c r="Q7" s="5" t="s">
        <v>13</v>
      </c>
      <c r="R7" s="5" t="s">
        <v>14</v>
      </c>
      <c r="S7" s="5" t="s">
        <v>13</v>
      </c>
      <c r="T7" s="5" t="s">
        <v>14</v>
      </c>
      <c r="U7" s="5" t="s">
        <v>13</v>
      </c>
      <c r="V7" s="5" t="s">
        <v>14</v>
      </c>
      <c r="W7" s="5" t="s">
        <v>13</v>
      </c>
      <c r="X7" s="5" t="s">
        <v>14</v>
      </c>
      <c r="Y7" s="5" t="s">
        <v>13</v>
      </c>
      <c r="Z7" s="5" t="s">
        <v>14</v>
      </c>
      <c r="AA7" s="5" t="s">
        <v>13</v>
      </c>
      <c r="AB7" s="5" t="s">
        <v>14</v>
      </c>
      <c r="AC7" s="14" t="s">
        <v>13</v>
      </c>
      <c r="AD7" s="6" t="s">
        <v>14</v>
      </c>
    </row>
    <row r="8" spans="2:30" ht="33" customHeight="1" x14ac:dyDescent="0.25">
      <c r="B8" s="7">
        <v>1</v>
      </c>
      <c r="C8" s="3" t="s">
        <v>22</v>
      </c>
      <c r="D8" s="16">
        <v>655431</v>
      </c>
      <c r="E8" s="4">
        <f>1/12</f>
        <v>8.3333333333333329E-2</v>
      </c>
      <c r="F8" s="1"/>
      <c r="G8" s="4">
        <f>1/12</f>
        <v>8.3333333333333329E-2</v>
      </c>
      <c r="H8" s="1">
        <f>G8*$D8</f>
        <v>54619.25</v>
      </c>
      <c r="I8" s="4">
        <f>1/12</f>
        <v>8.3333333333333329E-2</v>
      </c>
      <c r="J8" s="1">
        <f>I8*$D8</f>
        <v>54619.25</v>
      </c>
      <c r="K8" s="4">
        <f>1/12</f>
        <v>8.3333333333333329E-2</v>
      </c>
      <c r="L8" s="1">
        <f>K8*$D8</f>
        <v>54619.25</v>
      </c>
      <c r="M8" s="4">
        <f>1/12</f>
        <v>8.3333333333333329E-2</v>
      </c>
      <c r="N8" s="1">
        <f>M8*$D8</f>
        <v>54619.25</v>
      </c>
      <c r="O8" s="4">
        <f>1/12</f>
        <v>8.3333333333333329E-2</v>
      </c>
      <c r="P8" s="1">
        <f>O8*$D8</f>
        <v>54619.25</v>
      </c>
      <c r="Q8" s="4">
        <f>1/12</f>
        <v>8.3333333333333329E-2</v>
      </c>
      <c r="R8" s="1">
        <f>Q8*$D8</f>
        <v>54619.25</v>
      </c>
      <c r="S8" s="4">
        <f>1/12</f>
        <v>8.3333333333333329E-2</v>
      </c>
      <c r="T8" s="1">
        <f>S8*$D8</f>
        <v>54619.25</v>
      </c>
      <c r="U8" s="4">
        <f>1/12</f>
        <v>8.3333333333333329E-2</v>
      </c>
      <c r="V8" s="1">
        <f>U8*$D8</f>
        <v>54619.25</v>
      </c>
      <c r="W8" s="4">
        <f>1/12</f>
        <v>8.3333333333333329E-2</v>
      </c>
      <c r="X8" s="1">
        <f>W8*$D8</f>
        <v>54619.25</v>
      </c>
      <c r="Y8" s="4">
        <f>1/12</f>
        <v>8.3333333333333329E-2</v>
      </c>
      <c r="Z8" s="1">
        <f>Y8*$D8</f>
        <v>54619.25</v>
      </c>
      <c r="AA8" s="4">
        <f>1/12</f>
        <v>8.3333333333333329E-2</v>
      </c>
      <c r="AB8" s="1">
        <f>AA8*$D8</f>
        <v>54619.25</v>
      </c>
      <c r="AC8" s="15" t="s">
        <v>33</v>
      </c>
      <c r="AD8" s="8">
        <f>(1/12)*$D8</f>
        <v>54619.25</v>
      </c>
    </row>
    <row r="9" spans="2:30" ht="33" customHeight="1" x14ac:dyDescent="0.25">
      <c r="B9" s="7">
        <v>2</v>
      </c>
      <c r="C9" s="3" t="s">
        <v>34</v>
      </c>
      <c r="D9" s="16">
        <v>4685111.28</v>
      </c>
      <c r="E9" s="4">
        <f>1/12</f>
        <v>8.3333333333333329E-2</v>
      </c>
      <c r="F9" s="1"/>
      <c r="G9" s="4">
        <f>1/12</f>
        <v>8.3333333333333329E-2</v>
      </c>
      <c r="H9" s="1">
        <f>G9*$D9</f>
        <v>390425.94</v>
      </c>
      <c r="I9" s="4">
        <f>1/12</f>
        <v>8.3333333333333329E-2</v>
      </c>
      <c r="J9" s="1">
        <f>I9*$D9</f>
        <v>390425.94</v>
      </c>
      <c r="K9" s="4">
        <f>1/12</f>
        <v>8.3333333333333329E-2</v>
      </c>
      <c r="L9" s="1">
        <f>K9*$D9</f>
        <v>390425.94</v>
      </c>
      <c r="M9" s="4">
        <f>1/12</f>
        <v>8.3333333333333329E-2</v>
      </c>
      <c r="N9" s="1">
        <f>M9*$D9</f>
        <v>390425.94</v>
      </c>
      <c r="O9" s="4">
        <f>1/12</f>
        <v>8.3333333333333329E-2</v>
      </c>
      <c r="P9" s="1">
        <f>O9*$D9</f>
        <v>390425.94</v>
      </c>
      <c r="Q9" s="4">
        <f>1/12</f>
        <v>8.3333333333333329E-2</v>
      </c>
      <c r="R9" s="1">
        <f>Q9*$D9</f>
        <v>390425.94</v>
      </c>
      <c r="S9" s="4">
        <f>1/12</f>
        <v>8.3333333333333329E-2</v>
      </c>
      <c r="T9" s="1">
        <f>S9*$D9</f>
        <v>390425.94</v>
      </c>
      <c r="U9" s="4">
        <f>1/12</f>
        <v>8.3333333333333329E-2</v>
      </c>
      <c r="V9" s="1">
        <f>U9*$D9</f>
        <v>390425.94</v>
      </c>
      <c r="W9" s="4">
        <f>1/12</f>
        <v>8.3333333333333329E-2</v>
      </c>
      <c r="X9" s="1">
        <f>W9*$D9</f>
        <v>390425.94</v>
      </c>
      <c r="Y9" s="4">
        <f>1/12</f>
        <v>8.3333333333333329E-2</v>
      </c>
      <c r="Z9" s="1">
        <f>Y9*$D9</f>
        <v>390425.94</v>
      </c>
      <c r="AA9" s="4">
        <f>1/12</f>
        <v>8.3333333333333329E-2</v>
      </c>
      <c r="AB9" s="1">
        <f>AA9*$D9</f>
        <v>390425.94</v>
      </c>
      <c r="AC9" s="15" t="s">
        <v>33</v>
      </c>
      <c r="AD9" s="8">
        <f t="shared" ref="AD9:AD24" si="0">(1/12)*$D9</f>
        <v>390425.94</v>
      </c>
    </row>
    <row r="10" spans="2:30" ht="33" customHeight="1" x14ac:dyDescent="0.25">
      <c r="B10" s="7">
        <v>3</v>
      </c>
      <c r="C10" s="3" t="s">
        <v>35</v>
      </c>
      <c r="D10" s="16">
        <v>4937706.72</v>
      </c>
      <c r="E10" s="4">
        <f t="shared" ref="E10:E24" si="1">1/12</f>
        <v>8.3333333333333329E-2</v>
      </c>
      <c r="F10" s="1"/>
      <c r="G10" s="4">
        <f t="shared" ref="G10:G24" si="2">1/12</f>
        <v>8.3333333333333329E-2</v>
      </c>
      <c r="H10" s="1">
        <f t="shared" ref="H10:H24" si="3">G10*$D10</f>
        <v>411475.55999999994</v>
      </c>
      <c r="I10" s="4">
        <f t="shared" ref="I10:I24" si="4">1/12</f>
        <v>8.3333333333333329E-2</v>
      </c>
      <c r="J10" s="1">
        <f t="shared" ref="J10:J24" si="5">I10*$D10</f>
        <v>411475.55999999994</v>
      </c>
      <c r="K10" s="4">
        <f t="shared" ref="K10:K24" si="6">1/12</f>
        <v>8.3333333333333329E-2</v>
      </c>
      <c r="L10" s="1">
        <f t="shared" ref="L10:L24" si="7">K10*$D10</f>
        <v>411475.55999999994</v>
      </c>
      <c r="M10" s="4">
        <f t="shared" ref="M10:M24" si="8">1/12</f>
        <v>8.3333333333333329E-2</v>
      </c>
      <c r="N10" s="1">
        <f t="shared" ref="N10:N24" si="9">M10*$D10</f>
        <v>411475.55999999994</v>
      </c>
      <c r="O10" s="4">
        <f t="shared" ref="O10:O24" si="10">1/12</f>
        <v>8.3333333333333329E-2</v>
      </c>
      <c r="P10" s="1">
        <f t="shared" ref="P10:P24" si="11">O10*$D10</f>
        <v>411475.55999999994</v>
      </c>
      <c r="Q10" s="4">
        <f t="shared" ref="Q10:Q24" si="12">1/12</f>
        <v>8.3333333333333329E-2</v>
      </c>
      <c r="R10" s="1">
        <f t="shared" ref="R10:R24" si="13">Q10*$D10</f>
        <v>411475.55999999994</v>
      </c>
      <c r="S10" s="4">
        <f t="shared" ref="S10:S24" si="14">1/12</f>
        <v>8.3333333333333329E-2</v>
      </c>
      <c r="T10" s="1">
        <f t="shared" ref="T10:T24" si="15">S10*$D10</f>
        <v>411475.55999999994</v>
      </c>
      <c r="U10" s="4">
        <f t="shared" ref="U10:U24" si="16">1/12</f>
        <v>8.3333333333333329E-2</v>
      </c>
      <c r="V10" s="1">
        <f t="shared" ref="V10:V24" si="17">U10*$D10</f>
        <v>411475.55999999994</v>
      </c>
      <c r="W10" s="4">
        <f t="shared" ref="W10:W24" si="18">1/12</f>
        <v>8.3333333333333329E-2</v>
      </c>
      <c r="X10" s="1">
        <f t="shared" ref="X10:X24" si="19">W10*$D10</f>
        <v>411475.55999999994</v>
      </c>
      <c r="Y10" s="4">
        <f t="shared" ref="Y10:Y24" si="20">1/12</f>
        <v>8.3333333333333329E-2</v>
      </c>
      <c r="Z10" s="1">
        <f t="shared" ref="Z10:Z24" si="21">Y10*$D10</f>
        <v>411475.55999999994</v>
      </c>
      <c r="AA10" s="4">
        <f t="shared" ref="AA10:AA24" si="22">1/12</f>
        <v>8.3333333333333329E-2</v>
      </c>
      <c r="AB10" s="1">
        <f t="shared" ref="AB10:AB24" si="23">AA10*$D10</f>
        <v>411475.55999999994</v>
      </c>
      <c r="AC10" s="15" t="s">
        <v>33</v>
      </c>
      <c r="AD10" s="8">
        <f t="shared" si="0"/>
        <v>411475.55999999994</v>
      </c>
    </row>
    <row r="11" spans="2:30" ht="33" customHeight="1" x14ac:dyDescent="0.25">
      <c r="B11" s="7">
        <v>4</v>
      </c>
      <c r="C11" s="3" t="s">
        <v>36</v>
      </c>
      <c r="D11" s="16">
        <v>411475.56</v>
      </c>
      <c r="E11" s="4">
        <f t="shared" si="1"/>
        <v>8.3333333333333329E-2</v>
      </c>
      <c r="F11" s="1"/>
      <c r="G11" s="4">
        <f t="shared" si="2"/>
        <v>8.3333333333333329E-2</v>
      </c>
      <c r="H11" s="1">
        <f t="shared" si="3"/>
        <v>34289.629999999997</v>
      </c>
      <c r="I11" s="4">
        <f t="shared" si="4"/>
        <v>8.3333333333333329E-2</v>
      </c>
      <c r="J11" s="1">
        <f t="shared" si="5"/>
        <v>34289.629999999997</v>
      </c>
      <c r="K11" s="4">
        <f t="shared" si="6"/>
        <v>8.3333333333333329E-2</v>
      </c>
      <c r="L11" s="1">
        <f t="shared" si="7"/>
        <v>34289.629999999997</v>
      </c>
      <c r="M11" s="4">
        <f t="shared" si="8"/>
        <v>8.3333333333333329E-2</v>
      </c>
      <c r="N11" s="1">
        <f t="shared" si="9"/>
        <v>34289.629999999997</v>
      </c>
      <c r="O11" s="4">
        <f t="shared" si="10"/>
        <v>8.3333333333333329E-2</v>
      </c>
      <c r="P11" s="1">
        <f t="shared" si="11"/>
        <v>34289.629999999997</v>
      </c>
      <c r="Q11" s="4">
        <f t="shared" si="12"/>
        <v>8.3333333333333329E-2</v>
      </c>
      <c r="R11" s="1">
        <f t="shared" si="13"/>
        <v>34289.629999999997</v>
      </c>
      <c r="S11" s="4">
        <f t="shared" si="14"/>
        <v>8.3333333333333329E-2</v>
      </c>
      <c r="T11" s="1">
        <f t="shared" si="15"/>
        <v>34289.629999999997</v>
      </c>
      <c r="U11" s="4">
        <f t="shared" si="16"/>
        <v>8.3333333333333329E-2</v>
      </c>
      <c r="V11" s="1">
        <f t="shared" si="17"/>
        <v>34289.629999999997</v>
      </c>
      <c r="W11" s="4">
        <f t="shared" si="18"/>
        <v>8.3333333333333329E-2</v>
      </c>
      <c r="X11" s="1">
        <f t="shared" si="19"/>
        <v>34289.629999999997</v>
      </c>
      <c r="Y11" s="4">
        <f t="shared" si="20"/>
        <v>8.3333333333333329E-2</v>
      </c>
      <c r="Z11" s="1">
        <f t="shared" si="21"/>
        <v>34289.629999999997</v>
      </c>
      <c r="AA11" s="4">
        <f t="shared" si="22"/>
        <v>8.3333333333333329E-2</v>
      </c>
      <c r="AB11" s="1">
        <f t="shared" si="23"/>
        <v>34289.629999999997</v>
      </c>
      <c r="AC11" s="15" t="s">
        <v>33</v>
      </c>
      <c r="AD11" s="8">
        <f t="shared" si="0"/>
        <v>34289.629999999997</v>
      </c>
    </row>
    <row r="12" spans="2:30" ht="33" customHeight="1" x14ac:dyDescent="0.25">
      <c r="B12" s="7">
        <v>5</v>
      </c>
      <c r="C12" s="3" t="s">
        <v>37</v>
      </c>
      <c r="D12" s="16">
        <v>1023450.48</v>
      </c>
      <c r="E12" s="4">
        <f t="shared" si="1"/>
        <v>8.3333333333333329E-2</v>
      </c>
      <c r="F12" s="1"/>
      <c r="G12" s="4">
        <f t="shared" si="2"/>
        <v>8.3333333333333329E-2</v>
      </c>
      <c r="H12" s="1">
        <f t="shared" si="3"/>
        <v>85287.54</v>
      </c>
      <c r="I12" s="4">
        <f t="shared" si="4"/>
        <v>8.3333333333333329E-2</v>
      </c>
      <c r="J12" s="1">
        <f t="shared" si="5"/>
        <v>85287.54</v>
      </c>
      <c r="K12" s="4">
        <f t="shared" si="6"/>
        <v>8.3333333333333329E-2</v>
      </c>
      <c r="L12" s="1">
        <f t="shared" si="7"/>
        <v>85287.54</v>
      </c>
      <c r="M12" s="4">
        <f t="shared" si="8"/>
        <v>8.3333333333333329E-2</v>
      </c>
      <c r="N12" s="1">
        <f t="shared" si="9"/>
        <v>85287.54</v>
      </c>
      <c r="O12" s="4">
        <f t="shared" si="10"/>
        <v>8.3333333333333329E-2</v>
      </c>
      <c r="P12" s="1">
        <f t="shared" si="11"/>
        <v>85287.54</v>
      </c>
      <c r="Q12" s="4">
        <f t="shared" si="12"/>
        <v>8.3333333333333329E-2</v>
      </c>
      <c r="R12" s="1">
        <f t="shared" si="13"/>
        <v>85287.54</v>
      </c>
      <c r="S12" s="4">
        <f t="shared" si="14"/>
        <v>8.3333333333333329E-2</v>
      </c>
      <c r="T12" s="1">
        <f t="shared" si="15"/>
        <v>85287.54</v>
      </c>
      <c r="U12" s="4">
        <f t="shared" si="16"/>
        <v>8.3333333333333329E-2</v>
      </c>
      <c r="V12" s="1">
        <f t="shared" si="17"/>
        <v>85287.54</v>
      </c>
      <c r="W12" s="4">
        <f t="shared" si="18"/>
        <v>8.3333333333333329E-2</v>
      </c>
      <c r="X12" s="1">
        <f t="shared" si="19"/>
        <v>85287.54</v>
      </c>
      <c r="Y12" s="4">
        <f t="shared" si="20"/>
        <v>8.3333333333333329E-2</v>
      </c>
      <c r="Z12" s="1">
        <f t="shared" si="21"/>
        <v>85287.54</v>
      </c>
      <c r="AA12" s="4">
        <f t="shared" si="22"/>
        <v>8.3333333333333329E-2</v>
      </c>
      <c r="AB12" s="1">
        <f t="shared" si="23"/>
        <v>85287.54</v>
      </c>
      <c r="AC12" s="15" t="s">
        <v>33</v>
      </c>
      <c r="AD12" s="8">
        <f t="shared" si="0"/>
        <v>85287.54</v>
      </c>
    </row>
    <row r="13" spans="2:30" ht="33" customHeight="1" x14ac:dyDescent="0.25">
      <c r="B13" s="7">
        <v>6</v>
      </c>
      <c r="C13" s="3" t="s">
        <v>38</v>
      </c>
      <c r="D13" s="16">
        <v>520567.92</v>
      </c>
      <c r="E13" s="4">
        <f t="shared" si="1"/>
        <v>8.3333333333333329E-2</v>
      </c>
      <c r="F13" s="1"/>
      <c r="G13" s="4">
        <f t="shared" si="2"/>
        <v>8.3333333333333329E-2</v>
      </c>
      <c r="H13" s="1">
        <f t="shared" si="3"/>
        <v>43380.659999999996</v>
      </c>
      <c r="I13" s="4">
        <f t="shared" si="4"/>
        <v>8.3333333333333329E-2</v>
      </c>
      <c r="J13" s="1">
        <f t="shared" si="5"/>
        <v>43380.659999999996</v>
      </c>
      <c r="K13" s="4">
        <f t="shared" si="6"/>
        <v>8.3333333333333329E-2</v>
      </c>
      <c r="L13" s="1">
        <f t="shared" si="7"/>
        <v>43380.659999999996</v>
      </c>
      <c r="M13" s="4">
        <f t="shared" si="8"/>
        <v>8.3333333333333329E-2</v>
      </c>
      <c r="N13" s="1">
        <f t="shared" si="9"/>
        <v>43380.659999999996</v>
      </c>
      <c r="O13" s="4">
        <f t="shared" si="10"/>
        <v>8.3333333333333329E-2</v>
      </c>
      <c r="P13" s="1">
        <f t="shared" si="11"/>
        <v>43380.659999999996</v>
      </c>
      <c r="Q13" s="4">
        <f t="shared" si="12"/>
        <v>8.3333333333333329E-2</v>
      </c>
      <c r="R13" s="1">
        <f t="shared" si="13"/>
        <v>43380.659999999996</v>
      </c>
      <c r="S13" s="4">
        <f t="shared" si="14"/>
        <v>8.3333333333333329E-2</v>
      </c>
      <c r="T13" s="1">
        <f t="shared" si="15"/>
        <v>43380.659999999996</v>
      </c>
      <c r="U13" s="4">
        <f t="shared" si="16"/>
        <v>8.3333333333333329E-2</v>
      </c>
      <c r="V13" s="1">
        <f t="shared" si="17"/>
        <v>43380.659999999996</v>
      </c>
      <c r="W13" s="4">
        <f t="shared" si="18"/>
        <v>8.3333333333333329E-2</v>
      </c>
      <c r="X13" s="1">
        <f t="shared" si="19"/>
        <v>43380.659999999996</v>
      </c>
      <c r="Y13" s="4">
        <f t="shared" si="20"/>
        <v>8.3333333333333329E-2</v>
      </c>
      <c r="Z13" s="1">
        <f t="shared" si="21"/>
        <v>43380.659999999996</v>
      </c>
      <c r="AA13" s="4">
        <f t="shared" si="22"/>
        <v>8.3333333333333329E-2</v>
      </c>
      <c r="AB13" s="1">
        <f t="shared" si="23"/>
        <v>43380.659999999996</v>
      </c>
      <c r="AC13" s="15" t="s">
        <v>33</v>
      </c>
      <c r="AD13" s="8">
        <f t="shared" si="0"/>
        <v>43380.659999999996</v>
      </c>
    </row>
    <row r="14" spans="2:30" ht="33" customHeight="1" x14ac:dyDescent="0.25">
      <c r="B14" s="7">
        <v>7</v>
      </c>
      <c r="C14" s="3" t="s">
        <v>39</v>
      </c>
      <c r="D14" s="16">
        <v>822951.12</v>
      </c>
      <c r="E14" s="4">
        <f t="shared" si="1"/>
        <v>8.3333333333333329E-2</v>
      </c>
      <c r="F14" s="1"/>
      <c r="G14" s="4">
        <f t="shared" si="2"/>
        <v>8.3333333333333329E-2</v>
      </c>
      <c r="H14" s="1">
        <f t="shared" si="3"/>
        <v>68579.259999999995</v>
      </c>
      <c r="I14" s="4">
        <f t="shared" si="4"/>
        <v>8.3333333333333329E-2</v>
      </c>
      <c r="J14" s="1">
        <f t="shared" si="5"/>
        <v>68579.259999999995</v>
      </c>
      <c r="K14" s="4">
        <f t="shared" si="6"/>
        <v>8.3333333333333329E-2</v>
      </c>
      <c r="L14" s="1">
        <f t="shared" si="7"/>
        <v>68579.259999999995</v>
      </c>
      <c r="M14" s="4">
        <f t="shared" si="8"/>
        <v>8.3333333333333329E-2</v>
      </c>
      <c r="N14" s="1">
        <f t="shared" si="9"/>
        <v>68579.259999999995</v>
      </c>
      <c r="O14" s="4">
        <f t="shared" si="10"/>
        <v>8.3333333333333329E-2</v>
      </c>
      <c r="P14" s="1">
        <f t="shared" si="11"/>
        <v>68579.259999999995</v>
      </c>
      <c r="Q14" s="4">
        <f t="shared" si="12"/>
        <v>8.3333333333333329E-2</v>
      </c>
      <c r="R14" s="1">
        <f t="shared" si="13"/>
        <v>68579.259999999995</v>
      </c>
      <c r="S14" s="4">
        <f t="shared" si="14"/>
        <v>8.3333333333333329E-2</v>
      </c>
      <c r="T14" s="1">
        <f t="shared" si="15"/>
        <v>68579.259999999995</v>
      </c>
      <c r="U14" s="4">
        <f t="shared" si="16"/>
        <v>8.3333333333333329E-2</v>
      </c>
      <c r="V14" s="1">
        <f t="shared" si="17"/>
        <v>68579.259999999995</v>
      </c>
      <c r="W14" s="4">
        <f t="shared" si="18"/>
        <v>8.3333333333333329E-2</v>
      </c>
      <c r="X14" s="1">
        <f t="shared" si="19"/>
        <v>68579.259999999995</v>
      </c>
      <c r="Y14" s="4">
        <f t="shared" si="20"/>
        <v>8.3333333333333329E-2</v>
      </c>
      <c r="Z14" s="1">
        <f t="shared" si="21"/>
        <v>68579.259999999995</v>
      </c>
      <c r="AA14" s="4">
        <f t="shared" si="22"/>
        <v>8.3333333333333329E-2</v>
      </c>
      <c r="AB14" s="1">
        <f t="shared" si="23"/>
        <v>68579.259999999995</v>
      </c>
      <c r="AC14" s="15" t="s">
        <v>33</v>
      </c>
      <c r="AD14" s="8">
        <f t="shared" si="0"/>
        <v>68579.259999999995</v>
      </c>
    </row>
    <row r="15" spans="2:30" ht="33" customHeight="1" x14ac:dyDescent="0.25">
      <c r="B15" s="7">
        <v>8</v>
      </c>
      <c r="C15" s="3" t="s">
        <v>40</v>
      </c>
      <c r="D15" s="16">
        <v>235507.92</v>
      </c>
      <c r="E15" s="4">
        <f t="shared" si="1"/>
        <v>8.3333333333333329E-2</v>
      </c>
      <c r="F15" s="1"/>
      <c r="G15" s="4">
        <f t="shared" si="2"/>
        <v>8.3333333333333329E-2</v>
      </c>
      <c r="H15" s="1">
        <f t="shared" si="3"/>
        <v>19625.66</v>
      </c>
      <c r="I15" s="4">
        <f t="shared" si="4"/>
        <v>8.3333333333333329E-2</v>
      </c>
      <c r="J15" s="1">
        <f t="shared" si="5"/>
        <v>19625.66</v>
      </c>
      <c r="K15" s="4">
        <f t="shared" si="6"/>
        <v>8.3333333333333329E-2</v>
      </c>
      <c r="L15" s="1">
        <f t="shared" si="7"/>
        <v>19625.66</v>
      </c>
      <c r="M15" s="4">
        <f t="shared" si="8"/>
        <v>8.3333333333333329E-2</v>
      </c>
      <c r="N15" s="1">
        <f t="shared" si="9"/>
        <v>19625.66</v>
      </c>
      <c r="O15" s="4">
        <f t="shared" si="10"/>
        <v>8.3333333333333329E-2</v>
      </c>
      <c r="P15" s="1">
        <f t="shared" si="11"/>
        <v>19625.66</v>
      </c>
      <c r="Q15" s="4">
        <f t="shared" si="12"/>
        <v>8.3333333333333329E-2</v>
      </c>
      <c r="R15" s="1">
        <f t="shared" si="13"/>
        <v>19625.66</v>
      </c>
      <c r="S15" s="4">
        <f t="shared" si="14"/>
        <v>8.3333333333333329E-2</v>
      </c>
      <c r="T15" s="1">
        <f t="shared" si="15"/>
        <v>19625.66</v>
      </c>
      <c r="U15" s="4">
        <f t="shared" si="16"/>
        <v>8.3333333333333329E-2</v>
      </c>
      <c r="V15" s="1">
        <f t="shared" si="17"/>
        <v>19625.66</v>
      </c>
      <c r="W15" s="4">
        <f t="shared" si="18"/>
        <v>8.3333333333333329E-2</v>
      </c>
      <c r="X15" s="1">
        <f t="shared" si="19"/>
        <v>19625.66</v>
      </c>
      <c r="Y15" s="4">
        <f t="shared" si="20"/>
        <v>8.3333333333333329E-2</v>
      </c>
      <c r="Z15" s="1">
        <f t="shared" si="21"/>
        <v>19625.66</v>
      </c>
      <c r="AA15" s="4">
        <f t="shared" si="22"/>
        <v>8.3333333333333329E-2</v>
      </c>
      <c r="AB15" s="1">
        <f t="shared" si="23"/>
        <v>19625.66</v>
      </c>
      <c r="AC15" s="15" t="s">
        <v>33</v>
      </c>
      <c r="AD15" s="8">
        <f t="shared" si="0"/>
        <v>19625.66</v>
      </c>
    </row>
    <row r="16" spans="2:30" ht="33" customHeight="1" x14ac:dyDescent="0.25">
      <c r="B16" s="7">
        <v>9</v>
      </c>
      <c r="C16" s="3" t="s">
        <v>41</v>
      </c>
      <c r="D16" s="16">
        <v>520567.92</v>
      </c>
      <c r="E16" s="4">
        <f t="shared" si="1"/>
        <v>8.3333333333333329E-2</v>
      </c>
      <c r="F16" s="1"/>
      <c r="G16" s="4">
        <f t="shared" si="2"/>
        <v>8.3333333333333329E-2</v>
      </c>
      <c r="H16" s="1">
        <f t="shared" si="3"/>
        <v>43380.659999999996</v>
      </c>
      <c r="I16" s="4">
        <f t="shared" si="4"/>
        <v>8.3333333333333329E-2</v>
      </c>
      <c r="J16" s="1">
        <f t="shared" si="5"/>
        <v>43380.659999999996</v>
      </c>
      <c r="K16" s="4">
        <f t="shared" si="6"/>
        <v>8.3333333333333329E-2</v>
      </c>
      <c r="L16" s="1">
        <f t="shared" si="7"/>
        <v>43380.659999999996</v>
      </c>
      <c r="M16" s="4">
        <f t="shared" si="8"/>
        <v>8.3333333333333329E-2</v>
      </c>
      <c r="N16" s="1">
        <f t="shared" si="9"/>
        <v>43380.659999999996</v>
      </c>
      <c r="O16" s="4">
        <f t="shared" si="10"/>
        <v>8.3333333333333329E-2</v>
      </c>
      <c r="P16" s="1">
        <f t="shared" si="11"/>
        <v>43380.659999999996</v>
      </c>
      <c r="Q16" s="4">
        <f t="shared" si="12"/>
        <v>8.3333333333333329E-2</v>
      </c>
      <c r="R16" s="1">
        <f t="shared" si="13"/>
        <v>43380.659999999996</v>
      </c>
      <c r="S16" s="4">
        <f t="shared" si="14"/>
        <v>8.3333333333333329E-2</v>
      </c>
      <c r="T16" s="1">
        <f t="shared" si="15"/>
        <v>43380.659999999996</v>
      </c>
      <c r="U16" s="4">
        <f t="shared" si="16"/>
        <v>8.3333333333333329E-2</v>
      </c>
      <c r="V16" s="1">
        <f t="shared" si="17"/>
        <v>43380.659999999996</v>
      </c>
      <c r="W16" s="4">
        <f t="shared" si="18"/>
        <v>8.3333333333333329E-2</v>
      </c>
      <c r="X16" s="1">
        <f t="shared" si="19"/>
        <v>43380.659999999996</v>
      </c>
      <c r="Y16" s="4">
        <f t="shared" si="20"/>
        <v>8.3333333333333329E-2</v>
      </c>
      <c r="Z16" s="1">
        <f t="shared" si="21"/>
        <v>43380.659999999996</v>
      </c>
      <c r="AA16" s="4">
        <f t="shared" si="22"/>
        <v>8.3333333333333329E-2</v>
      </c>
      <c r="AB16" s="1">
        <f t="shared" si="23"/>
        <v>43380.659999999996</v>
      </c>
      <c r="AC16" s="15" t="s">
        <v>33</v>
      </c>
      <c r="AD16" s="8">
        <f t="shared" si="0"/>
        <v>43380.659999999996</v>
      </c>
    </row>
    <row r="17" spans="2:30" ht="33" customHeight="1" x14ac:dyDescent="0.25">
      <c r="B17" s="7">
        <v>10</v>
      </c>
      <c r="C17" s="3" t="s">
        <v>42</v>
      </c>
      <c r="D17" s="16">
        <v>411475.56</v>
      </c>
      <c r="E17" s="4">
        <f t="shared" si="1"/>
        <v>8.3333333333333329E-2</v>
      </c>
      <c r="F17" s="1"/>
      <c r="G17" s="4">
        <f t="shared" si="2"/>
        <v>8.3333333333333329E-2</v>
      </c>
      <c r="H17" s="1">
        <f t="shared" si="3"/>
        <v>34289.629999999997</v>
      </c>
      <c r="I17" s="4">
        <f t="shared" si="4"/>
        <v>8.3333333333333329E-2</v>
      </c>
      <c r="J17" s="1">
        <f t="shared" si="5"/>
        <v>34289.629999999997</v>
      </c>
      <c r="K17" s="4">
        <f t="shared" si="6"/>
        <v>8.3333333333333329E-2</v>
      </c>
      <c r="L17" s="1">
        <f t="shared" si="7"/>
        <v>34289.629999999997</v>
      </c>
      <c r="M17" s="4">
        <f t="shared" si="8"/>
        <v>8.3333333333333329E-2</v>
      </c>
      <c r="N17" s="1">
        <f t="shared" si="9"/>
        <v>34289.629999999997</v>
      </c>
      <c r="O17" s="4">
        <f t="shared" si="10"/>
        <v>8.3333333333333329E-2</v>
      </c>
      <c r="P17" s="1">
        <f t="shared" si="11"/>
        <v>34289.629999999997</v>
      </c>
      <c r="Q17" s="4">
        <f t="shared" si="12"/>
        <v>8.3333333333333329E-2</v>
      </c>
      <c r="R17" s="1">
        <f t="shared" si="13"/>
        <v>34289.629999999997</v>
      </c>
      <c r="S17" s="4">
        <f t="shared" si="14"/>
        <v>8.3333333333333329E-2</v>
      </c>
      <c r="T17" s="1">
        <f t="shared" si="15"/>
        <v>34289.629999999997</v>
      </c>
      <c r="U17" s="4">
        <f t="shared" si="16"/>
        <v>8.3333333333333329E-2</v>
      </c>
      <c r="V17" s="1">
        <f t="shared" si="17"/>
        <v>34289.629999999997</v>
      </c>
      <c r="W17" s="4">
        <f t="shared" si="18"/>
        <v>8.3333333333333329E-2</v>
      </c>
      <c r="X17" s="1">
        <f t="shared" si="19"/>
        <v>34289.629999999997</v>
      </c>
      <c r="Y17" s="4">
        <f t="shared" si="20"/>
        <v>8.3333333333333329E-2</v>
      </c>
      <c r="Z17" s="1">
        <f t="shared" si="21"/>
        <v>34289.629999999997</v>
      </c>
      <c r="AA17" s="4">
        <f t="shared" si="22"/>
        <v>8.3333333333333329E-2</v>
      </c>
      <c r="AB17" s="1">
        <f t="shared" si="23"/>
        <v>34289.629999999997</v>
      </c>
      <c r="AC17" s="15" t="s">
        <v>33</v>
      </c>
      <c r="AD17" s="8">
        <f t="shared" si="0"/>
        <v>34289.629999999997</v>
      </c>
    </row>
    <row r="18" spans="2:30" ht="33" customHeight="1" x14ac:dyDescent="0.25">
      <c r="B18" s="7">
        <v>11</v>
      </c>
      <c r="C18" s="3" t="s">
        <v>43</v>
      </c>
      <c r="D18" s="16">
        <v>320864.03999999998</v>
      </c>
      <c r="E18" s="4">
        <f t="shared" si="1"/>
        <v>8.3333333333333329E-2</v>
      </c>
      <c r="F18" s="1"/>
      <c r="G18" s="4">
        <f t="shared" si="2"/>
        <v>8.3333333333333329E-2</v>
      </c>
      <c r="H18" s="1">
        <f t="shared" si="3"/>
        <v>26738.67</v>
      </c>
      <c r="I18" s="4">
        <f t="shared" si="4"/>
        <v>8.3333333333333329E-2</v>
      </c>
      <c r="J18" s="1">
        <f t="shared" si="5"/>
        <v>26738.67</v>
      </c>
      <c r="K18" s="4">
        <f t="shared" si="6"/>
        <v>8.3333333333333329E-2</v>
      </c>
      <c r="L18" s="1">
        <f t="shared" si="7"/>
        <v>26738.67</v>
      </c>
      <c r="M18" s="4">
        <f t="shared" si="8"/>
        <v>8.3333333333333329E-2</v>
      </c>
      <c r="N18" s="1">
        <f t="shared" si="9"/>
        <v>26738.67</v>
      </c>
      <c r="O18" s="4">
        <f t="shared" si="10"/>
        <v>8.3333333333333329E-2</v>
      </c>
      <c r="P18" s="1">
        <f t="shared" si="11"/>
        <v>26738.67</v>
      </c>
      <c r="Q18" s="4">
        <f t="shared" si="12"/>
        <v>8.3333333333333329E-2</v>
      </c>
      <c r="R18" s="1">
        <f t="shared" si="13"/>
        <v>26738.67</v>
      </c>
      <c r="S18" s="4">
        <f t="shared" si="14"/>
        <v>8.3333333333333329E-2</v>
      </c>
      <c r="T18" s="1">
        <f t="shared" si="15"/>
        <v>26738.67</v>
      </c>
      <c r="U18" s="4">
        <f t="shared" si="16"/>
        <v>8.3333333333333329E-2</v>
      </c>
      <c r="V18" s="1">
        <f t="shared" si="17"/>
        <v>26738.67</v>
      </c>
      <c r="W18" s="4">
        <f t="shared" si="18"/>
        <v>8.3333333333333329E-2</v>
      </c>
      <c r="X18" s="1">
        <f t="shared" si="19"/>
        <v>26738.67</v>
      </c>
      <c r="Y18" s="4">
        <f t="shared" si="20"/>
        <v>8.3333333333333329E-2</v>
      </c>
      <c r="Z18" s="1">
        <f t="shared" si="21"/>
        <v>26738.67</v>
      </c>
      <c r="AA18" s="4">
        <f t="shared" si="22"/>
        <v>8.3333333333333329E-2</v>
      </c>
      <c r="AB18" s="1">
        <f t="shared" si="23"/>
        <v>26738.67</v>
      </c>
      <c r="AC18" s="15" t="s">
        <v>33</v>
      </c>
      <c r="AD18" s="8">
        <f t="shared" si="0"/>
        <v>26738.67</v>
      </c>
    </row>
    <row r="19" spans="2:30" ht="33" customHeight="1" x14ac:dyDescent="0.25">
      <c r="B19" s="7">
        <v>12</v>
      </c>
      <c r="C19" s="3" t="s">
        <v>44</v>
      </c>
      <c r="D19" s="16">
        <v>341150.16</v>
      </c>
      <c r="E19" s="4">
        <f t="shared" si="1"/>
        <v>8.3333333333333329E-2</v>
      </c>
      <c r="F19" s="1"/>
      <c r="G19" s="4">
        <f t="shared" si="2"/>
        <v>8.3333333333333329E-2</v>
      </c>
      <c r="H19" s="1">
        <f t="shared" si="3"/>
        <v>28429.179999999997</v>
      </c>
      <c r="I19" s="4">
        <f t="shared" si="4"/>
        <v>8.3333333333333329E-2</v>
      </c>
      <c r="J19" s="1">
        <f t="shared" si="5"/>
        <v>28429.179999999997</v>
      </c>
      <c r="K19" s="4">
        <f t="shared" si="6"/>
        <v>8.3333333333333329E-2</v>
      </c>
      <c r="L19" s="1">
        <f t="shared" si="7"/>
        <v>28429.179999999997</v>
      </c>
      <c r="M19" s="4">
        <f t="shared" si="8"/>
        <v>8.3333333333333329E-2</v>
      </c>
      <c r="N19" s="1">
        <f t="shared" si="9"/>
        <v>28429.179999999997</v>
      </c>
      <c r="O19" s="4">
        <f t="shared" si="10"/>
        <v>8.3333333333333329E-2</v>
      </c>
      <c r="P19" s="1">
        <f t="shared" si="11"/>
        <v>28429.179999999997</v>
      </c>
      <c r="Q19" s="4">
        <f t="shared" si="12"/>
        <v>8.3333333333333329E-2</v>
      </c>
      <c r="R19" s="1">
        <f t="shared" si="13"/>
        <v>28429.179999999997</v>
      </c>
      <c r="S19" s="4">
        <f t="shared" si="14"/>
        <v>8.3333333333333329E-2</v>
      </c>
      <c r="T19" s="1">
        <f t="shared" si="15"/>
        <v>28429.179999999997</v>
      </c>
      <c r="U19" s="4">
        <f t="shared" si="16"/>
        <v>8.3333333333333329E-2</v>
      </c>
      <c r="V19" s="1">
        <f t="shared" si="17"/>
        <v>28429.179999999997</v>
      </c>
      <c r="W19" s="4">
        <f t="shared" si="18"/>
        <v>8.3333333333333329E-2</v>
      </c>
      <c r="X19" s="1">
        <f t="shared" si="19"/>
        <v>28429.179999999997</v>
      </c>
      <c r="Y19" s="4">
        <f t="shared" si="20"/>
        <v>8.3333333333333329E-2</v>
      </c>
      <c r="Z19" s="1">
        <f t="shared" si="21"/>
        <v>28429.179999999997</v>
      </c>
      <c r="AA19" s="4">
        <f t="shared" si="22"/>
        <v>8.3333333333333329E-2</v>
      </c>
      <c r="AB19" s="1">
        <f t="shared" si="23"/>
        <v>28429.179999999997</v>
      </c>
      <c r="AC19" s="15" t="s">
        <v>33</v>
      </c>
      <c r="AD19" s="8">
        <f t="shared" si="0"/>
        <v>28429.179999999997</v>
      </c>
    </row>
    <row r="20" spans="2:30" ht="33" customHeight="1" x14ac:dyDescent="0.25">
      <c r="B20" s="7">
        <v>13</v>
      </c>
      <c r="C20" s="3" t="s">
        <v>23</v>
      </c>
      <c r="D20" s="16">
        <v>426867.12</v>
      </c>
      <c r="E20" s="4">
        <f t="shared" si="1"/>
        <v>8.3333333333333329E-2</v>
      </c>
      <c r="F20" s="1"/>
      <c r="G20" s="4">
        <f t="shared" si="2"/>
        <v>8.3333333333333329E-2</v>
      </c>
      <c r="H20" s="1">
        <f t="shared" si="3"/>
        <v>35572.259999999995</v>
      </c>
      <c r="I20" s="4">
        <f t="shared" si="4"/>
        <v>8.3333333333333329E-2</v>
      </c>
      <c r="J20" s="1">
        <f t="shared" si="5"/>
        <v>35572.259999999995</v>
      </c>
      <c r="K20" s="4">
        <f t="shared" si="6"/>
        <v>8.3333333333333329E-2</v>
      </c>
      <c r="L20" s="1">
        <f t="shared" si="7"/>
        <v>35572.259999999995</v>
      </c>
      <c r="M20" s="4">
        <f t="shared" si="8"/>
        <v>8.3333333333333329E-2</v>
      </c>
      <c r="N20" s="1">
        <f t="shared" si="9"/>
        <v>35572.259999999995</v>
      </c>
      <c r="O20" s="4">
        <f t="shared" si="10"/>
        <v>8.3333333333333329E-2</v>
      </c>
      <c r="P20" s="1">
        <f t="shared" si="11"/>
        <v>35572.259999999995</v>
      </c>
      <c r="Q20" s="4">
        <f t="shared" si="12"/>
        <v>8.3333333333333329E-2</v>
      </c>
      <c r="R20" s="1">
        <f t="shared" si="13"/>
        <v>35572.259999999995</v>
      </c>
      <c r="S20" s="4">
        <f t="shared" si="14"/>
        <v>8.3333333333333329E-2</v>
      </c>
      <c r="T20" s="1">
        <f t="shared" si="15"/>
        <v>35572.259999999995</v>
      </c>
      <c r="U20" s="4">
        <f t="shared" si="16"/>
        <v>8.3333333333333329E-2</v>
      </c>
      <c r="V20" s="1">
        <f t="shared" si="17"/>
        <v>35572.259999999995</v>
      </c>
      <c r="W20" s="4">
        <f t="shared" si="18"/>
        <v>8.3333333333333329E-2</v>
      </c>
      <c r="X20" s="1">
        <f t="shared" si="19"/>
        <v>35572.259999999995</v>
      </c>
      <c r="Y20" s="4">
        <f t="shared" si="20"/>
        <v>8.3333333333333329E-2</v>
      </c>
      <c r="Z20" s="1">
        <f t="shared" si="21"/>
        <v>35572.259999999995</v>
      </c>
      <c r="AA20" s="4">
        <f t="shared" si="22"/>
        <v>8.3333333333333329E-2</v>
      </c>
      <c r="AB20" s="1">
        <f t="shared" si="23"/>
        <v>35572.259999999995</v>
      </c>
      <c r="AC20" s="15" t="s">
        <v>33</v>
      </c>
      <c r="AD20" s="8">
        <f t="shared" si="0"/>
        <v>35572.259999999995</v>
      </c>
    </row>
    <row r="21" spans="2:30" ht="33" customHeight="1" x14ac:dyDescent="0.25">
      <c r="B21" s="7">
        <v>14</v>
      </c>
      <c r="C21" s="3" t="s">
        <v>24</v>
      </c>
      <c r="D21" s="16">
        <v>262338.96000000002</v>
      </c>
      <c r="E21" s="4">
        <f t="shared" si="1"/>
        <v>8.3333333333333329E-2</v>
      </c>
      <c r="F21" s="1"/>
      <c r="G21" s="4">
        <f t="shared" si="2"/>
        <v>8.3333333333333329E-2</v>
      </c>
      <c r="H21" s="1">
        <f t="shared" si="3"/>
        <v>21861.58</v>
      </c>
      <c r="I21" s="4">
        <f t="shared" si="4"/>
        <v>8.3333333333333329E-2</v>
      </c>
      <c r="J21" s="1">
        <f t="shared" si="5"/>
        <v>21861.58</v>
      </c>
      <c r="K21" s="4">
        <f t="shared" si="6"/>
        <v>8.3333333333333329E-2</v>
      </c>
      <c r="L21" s="1">
        <f t="shared" si="7"/>
        <v>21861.58</v>
      </c>
      <c r="M21" s="4">
        <f t="shared" si="8"/>
        <v>8.3333333333333329E-2</v>
      </c>
      <c r="N21" s="1">
        <f t="shared" si="9"/>
        <v>21861.58</v>
      </c>
      <c r="O21" s="4">
        <f t="shared" si="10"/>
        <v>8.3333333333333329E-2</v>
      </c>
      <c r="P21" s="1">
        <f t="shared" si="11"/>
        <v>21861.58</v>
      </c>
      <c r="Q21" s="4">
        <f t="shared" si="12"/>
        <v>8.3333333333333329E-2</v>
      </c>
      <c r="R21" s="1">
        <f t="shared" si="13"/>
        <v>21861.58</v>
      </c>
      <c r="S21" s="4">
        <f t="shared" si="14"/>
        <v>8.3333333333333329E-2</v>
      </c>
      <c r="T21" s="1">
        <f t="shared" si="15"/>
        <v>21861.58</v>
      </c>
      <c r="U21" s="4">
        <f t="shared" si="16"/>
        <v>8.3333333333333329E-2</v>
      </c>
      <c r="V21" s="1">
        <f t="shared" si="17"/>
        <v>21861.58</v>
      </c>
      <c r="W21" s="4">
        <f t="shared" si="18"/>
        <v>8.3333333333333329E-2</v>
      </c>
      <c r="X21" s="1">
        <f t="shared" si="19"/>
        <v>21861.58</v>
      </c>
      <c r="Y21" s="4">
        <f t="shared" si="20"/>
        <v>8.3333333333333329E-2</v>
      </c>
      <c r="Z21" s="1">
        <f t="shared" si="21"/>
        <v>21861.58</v>
      </c>
      <c r="AA21" s="4">
        <f t="shared" si="22"/>
        <v>8.3333333333333329E-2</v>
      </c>
      <c r="AB21" s="1">
        <f t="shared" si="23"/>
        <v>21861.58</v>
      </c>
      <c r="AC21" s="15" t="s">
        <v>33</v>
      </c>
      <c r="AD21" s="8">
        <f t="shared" si="0"/>
        <v>21861.58</v>
      </c>
    </row>
    <row r="22" spans="2:30" ht="33" customHeight="1" x14ac:dyDescent="0.25">
      <c r="B22" s="7">
        <v>15</v>
      </c>
      <c r="C22" s="3" t="s">
        <v>25</v>
      </c>
      <c r="D22" s="16">
        <v>179901.12</v>
      </c>
      <c r="E22" s="4">
        <f t="shared" si="1"/>
        <v>8.3333333333333329E-2</v>
      </c>
      <c r="F22" s="1"/>
      <c r="G22" s="4">
        <f t="shared" si="2"/>
        <v>8.3333333333333329E-2</v>
      </c>
      <c r="H22" s="1">
        <f t="shared" si="3"/>
        <v>14991.759999999998</v>
      </c>
      <c r="I22" s="4">
        <f t="shared" si="4"/>
        <v>8.3333333333333329E-2</v>
      </c>
      <c r="J22" s="1">
        <f t="shared" si="5"/>
        <v>14991.759999999998</v>
      </c>
      <c r="K22" s="4">
        <f t="shared" si="6"/>
        <v>8.3333333333333329E-2</v>
      </c>
      <c r="L22" s="1">
        <f t="shared" si="7"/>
        <v>14991.759999999998</v>
      </c>
      <c r="M22" s="4">
        <f t="shared" si="8"/>
        <v>8.3333333333333329E-2</v>
      </c>
      <c r="N22" s="1">
        <f t="shared" si="9"/>
        <v>14991.759999999998</v>
      </c>
      <c r="O22" s="4">
        <f t="shared" si="10"/>
        <v>8.3333333333333329E-2</v>
      </c>
      <c r="P22" s="1">
        <f t="shared" si="11"/>
        <v>14991.759999999998</v>
      </c>
      <c r="Q22" s="4">
        <f t="shared" si="12"/>
        <v>8.3333333333333329E-2</v>
      </c>
      <c r="R22" s="1">
        <f t="shared" si="13"/>
        <v>14991.759999999998</v>
      </c>
      <c r="S22" s="4">
        <f t="shared" si="14"/>
        <v>8.3333333333333329E-2</v>
      </c>
      <c r="T22" s="1">
        <f t="shared" si="15"/>
        <v>14991.759999999998</v>
      </c>
      <c r="U22" s="4">
        <f t="shared" si="16"/>
        <v>8.3333333333333329E-2</v>
      </c>
      <c r="V22" s="1">
        <f t="shared" si="17"/>
        <v>14991.759999999998</v>
      </c>
      <c r="W22" s="4">
        <f t="shared" si="18"/>
        <v>8.3333333333333329E-2</v>
      </c>
      <c r="X22" s="1">
        <f t="shared" si="19"/>
        <v>14991.759999999998</v>
      </c>
      <c r="Y22" s="4">
        <f t="shared" si="20"/>
        <v>8.3333333333333329E-2</v>
      </c>
      <c r="Z22" s="1">
        <f t="shared" si="21"/>
        <v>14991.759999999998</v>
      </c>
      <c r="AA22" s="4">
        <f t="shared" si="22"/>
        <v>8.3333333333333329E-2</v>
      </c>
      <c r="AB22" s="1">
        <f t="shared" si="23"/>
        <v>14991.759999999998</v>
      </c>
      <c r="AC22" s="15" t="s">
        <v>33</v>
      </c>
      <c r="AD22" s="8">
        <f t="shared" si="0"/>
        <v>14991.759999999998</v>
      </c>
    </row>
    <row r="23" spans="2:30" ht="33" customHeight="1" x14ac:dyDescent="0.25">
      <c r="B23" s="7">
        <v>16</v>
      </c>
      <c r="C23" s="3" t="s">
        <v>26</v>
      </c>
      <c r="D23" s="16">
        <v>148324.92000000001</v>
      </c>
      <c r="E23" s="4">
        <f t="shared" si="1"/>
        <v>8.3333333333333329E-2</v>
      </c>
      <c r="F23" s="1"/>
      <c r="G23" s="4">
        <f t="shared" si="2"/>
        <v>8.3333333333333329E-2</v>
      </c>
      <c r="H23" s="1">
        <f t="shared" si="3"/>
        <v>12360.41</v>
      </c>
      <c r="I23" s="4">
        <f t="shared" si="4"/>
        <v>8.3333333333333329E-2</v>
      </c>
      <c r="J23" s="1">
        <f t="shared" si="5"/>
        <v>12360.41</v>
      </c>
      <c r="K23" s="4">
        <f t="shared" si="6"/>
        <v>8.3333333333333329E-2</v>
      </c>
      <c r="L23" s="1">
        <f t="shared" si="7"/>
        <v>12360.41</v>
      </c>
      <c r="M23" s="4">
        <f t="shared" si="8"/>
        <v>8.3333333333333329E-2</v>
      </c>
      <c r="N23" s="1">
        <f t="shared" si="9"/>
        <v>12360.41</v>
      </c>
      <c r="O23" s="4">
        <f t="shared" si="10"/>
        <v>8.3333333333333329E-2</v>
      </c>
      <c r="P23" s="1">
        <f t="shared" si="11"/>
        <v>12360.41</v>
      </c>
      <c r="Q23" s="4">
        <f t="shared" si="12"/>
        <v>8.3333333333333329E-2</v>
      </c>
      <c r="R23" s="1">
        <f t="shared" si="13"/>
        <v>12360.41</v>
      </c>
      <c r="S23" s="4">
        <f t="shared" si="14"/>
        <v>8.3333333333333329E-2</v>
      </c>
      <c r="T23" s="1">
        <f t="shared" si="15"/>
        <v>12360.41</v>
      </c>
      <c r="U23" s="4">
        <f t="shared" si="16"/>
        <v>8.3333333333333329E-2</v>
      </c>
      <c r="V23" s="1">
        <f t="shared" si="17"/>
        <v>12360.41</v>
      </c>
      <c r="W23" s="4">
        <f t="shared" si="18"/>
        <v>8.3333333333333329E-2</v>
      </c>
      <c r="X23" s="1">
        <f t="shared" si="19"/>
        <v>12360.41</v>
      </c>
      <c r="Y23" s="4">
        <f t="shared" si="20"/>
        <v>8.3333333333333329E-2</v>
      </c>
      <c r="Z23" s="1">
        <f t="shared" si="21"/>
        <v>12360.41</v>
      </c>
      <c r="AA23" s="4">
        <f t="shared" si="22"/>
        <v>8.3333333333333329E-2</v>
      </c>
      <c r="AB23" s="1">
        <f t="shared" si="23"/>
        <v>12360.41</v>
      </c>
      <c r="AC23" s="15" t="s">
        <v>33</v>
      </c>
      <c r="AD23" s="8">
        <f t="shared" si="0"/>
        <v>12360.41</v>
      </c>
    </row>
    <row r="24" spans="2:30" ht="33" customHeight="1" x14ac:dyDescent="0.25">
      <c r="B24" s="7">
        <v>17</v>
      </c>
      <c r="C24" s="3" t="s">
        <v>27</v>
      </c>
      <c r="D24" s="16">
        <v>176025.84</v>
      </c>
      <c r="E24" s="4">
        <f t="shared" si="1"/>
        <v>8.3333333333333329E-2</v>
      </c>
      <c r="F24" s="1"/>
      <c r="G24" s="4">
        <f t="shared" si="2"/>
        <v>8.3333333333333329E-2</v>
      </c>
      <c r="H24" s="1">
        <f t="shared" si="3"/>
        <v>14668.82</v>
      </c>
      <c r="I24" s="4">
        <f t="shared" si="4"/>
        <v>8.3333333333333329E-2</v>
      </c>
      <c r="J24" s="1">
        <f t="shared" si="5"/>
        <v>14668.82</v>
      </c>
      <c r="K24" s="4">
        <f t="shared" si="6"/>
        <v>8.3333333333333329E-2</v>
      </c>
      <c r="L24" s="1">
        <f t="shared" si="7"/>
        <v>14668.82</v>
      </c>
      <c r="M24" s="4">
        <f t="shared" si="8"/>
        <v>8.3333333333333329E-2</v>
      </c>
      <c r="N24" s="1">
        <f t="shared" si="9"/>
        <v>14668.82</v>
      </c>
      <c r="O24" s="4">
        <f t="shared" si="10"/>
        <v>8.3333333333333329E-2</v>
      </c>
      <c r="P24" s="1">
        <f t="shared" si="11"/>
        <v>14668.82</v>
      </c>
      <c r="Q24" s="4">
        <f t="shared" si="12"/>
        <v>8.3333333333333329E-2</v>
      </c>
      <c r="R24" s="1">
        <f t="shared" si="13"/>
        <v>14668.82</v>
      </c>
      <c r="S24" s="4">
        <f t="shared" si="14"/>
        <v>8.3333333333333329E-2</v>
      </c>
      <c r="T24" s="1">
        <f t="shared" si="15"/>
        <v>14668.82</v>
      </c>
      <c r="U24" s="4">
        <f t="shared" si="16"/>
        <v>8.3333333333333329E-2</v>
      </c>
      <c r="V24" s="1">
        <f t="shared" si="17"/>
        <v>14668.82</v>
      </c>
      <c r="W24" s="4">
        <f t="shared" si="18"/>
        <v>8.3333333333333329E-2</v>
      </c>
      <c r="X24" s="1">
        <f t="shared" si="19"/>
        <v>14668.82</v>
      </c>
      <c r="Y24" s="4">
        <f t="shared" si="20"/>
        <v>8.3333333333333329E-2</v>
      </c>
      <c r="Z24" s="1">
        <f t="shared" si="21"/>
        <v>14668.82</v>
      </c>
      <c r="AA24" s="4">
        <f t="shared" si="22"/>
        <v>8.3333333333333329E-2</v>
      </c>
      <c r="AB24" s="1">
        <f t="shared" si="23"/>
        <v>14668.82</v>
      </c>
      <c r="AC24" s="15" t="s">
        <v>33</v>
      </c>
      <c r="AD24" s="8">
        <f t="shared" si="0"/>
        <v>14668.82</v>
      </c>
    </row>
    <row r="25" spans="2:30" ht="33" customHeight="1" x14ac:dyDescent="0.25">
      <c r="B25" s="7">
        <v>18</v>
      </c>
      <c r="C25" s="3" t="s">
        <v>28</v>
      </c>
      <c r="D25" s="16">
        <v>161797.28</v>
      </c>
      <c r="E25" s="43" t="s">
        <v>21</v>
      </c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5"/>
    </row>
    <row r="26" spans="2:30" ht="33" customHeight="1" x14ac:dyDescent="0.25">
      <c r="B26" s="7">
        <v>19</v>
      </c>
      <c r="C26" s="3" t="s">
        <v>29</v>
      </c>
      <c r="D26" s="16">
        <v>33108.479999999996</v>
      </c>
      <c r="E26" s="46" t="s">
        <v>21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8"/>
    </row>
    <row r="27" spans="2:30" ht="33" customHeight="1" x14ac:dyDescent="0.25">
      <c r="B27" s="7">
        <v>20</v>
      </c>
      <c r="C27" s="3" t="s">
        <v>30</v>
      </c>
      <c r="D27" s="16">
        <v>11176</v>
      </c>
      <c r="E27" s="46" t="s">
        <v>21</v>
      </c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8"/>
    </row>
    <row r="28" spans="2:30" ht="33" customHeight="1" x14ac:dyDescent="0.25">
      <c r="B28" s="7">
        <v>21</v>
      </c>
      <c r="C28" s="3" t="s">
        <v>31</v>
      </c>
      <c r="D28" s="16">
        <v>22672.799999999999</v>
      </c>
      <c r="E28" s="49" t="s">
        <v>21</v>
      </c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1"/>
    </row>
    <row r="29" spans="2:30" ht="18" x14ac:dyDescent="0.25">
      <c r="B29" s="7"/>
      <c r="C29" s="2" t="s">
        <v>15</v>
      </c>
      <c r="D29" s="24">
        <f>SUM(D8:D28)</f>
        <v>16308472.199999999</v>
      </c>
      <c r="E29" s="26">
        <f>SUM(F8:F24)</f>
        <v>0</v>
      </c>
      <c r="F29" s="27"/>
      <c r="G29" s="26">
        <f>SUM(H8:H24)</f>
        <v>1339976.4699999997</v>
      </c>
      <c r="H29" s="27"/>
      <c r="I29" s="26">
        <f>SUM(J8:J24)</f>
        <v>1339976.4699999997</v>
      </c>
      <c r="J29" s="27"/>
      <c r="K29" s="26">
        <f>SUM(L8:L24)</f>
        <v>1339976.4699999997</v>
      </c>
      <c r="L29" s="27"/>
      <c r="M29" s="26">
        <f>SUM(N8:N24)</f>
        <v>1339976.4699999997</v>
      </c>
      <c r="N29" s="27"/>
      <c r="O29" s="26">
        <f>SUM(P8:P24)</f>
        <v>1339976.4699999997</v>
      </c>
      <c r="P29" s="27"/>
      <c r="Q29" s="26">
        <f>SUM(R8:R24)</f>
        <v>1339976.4699999997</v>
      </c>
      <c r="R29" s="27"/>
      <c r="S29" s="26">
        <f>SUM(T8:T24)</f>
        <v>1339976.4699999997</v>
      </c>
      <c r="T29" s="27"/>
      <c r="U29" s="26">
        <f>SUM(V8:V24)</f>
        <v>1339976.4699999997</v>
      </c>
      <c r="V29" s="27"/>
      <c r="W29" s="26">
        <f>SUM(X8:X24)</f>
        <v>1339976.4699999997</v>
      </c>
      <c r="X29" s="27"/>
      <c r="Y29" s="26">
        <f>SUM(Z8:Z24)</f>
        <v>1339976.4699999997</v>
      </c>
      <c r="Z29" s="27"/>
      <c r="AA29" s="26">
        <f>SUM(AB8:AB24)</f>
        <v>1339976.4699999997</v>
      </c>
      <c r="AB29" s="27"/>
      <c r="AC29" s="26">
        <f>SUM(AD8:AD24)</f>
        <v>1339976.4699999997</v>
      </c>
      <c r="AD29" s="27"/>
    </row>
    <row r="30" spans="2:30" ht="18.75" thickBot="1" x14ac:dyDescent="0.3">
      <c r="B30" s="9"/>
      <c r="C30" s="10" t="s">
        <v>16</v>
      </c>
      <c r="D30" s="25"/>
      <c r="E30" s="28">
        <f>E29</f>
        <v>0</v>
      </c>
      <c r="F30" s="29"/>
      <c r="G30" s="28">
        <f>G29+E30</f>
        <v>1339976.4699999997</v>
      </c>
      <c r="H30" s="29"/>
      <c r="I30" s="28">
        <f>I29+G30</f>
        <v>2679952.9399999995</v>
      </c>
      <c r="J30" s="29"/>
      <c r="K30" s="28">
        <f>K29+I30</f>
        <v>4019929.4099999992</v>
      </c>
      <c r="L30" s="29"/>
      <c r="M30" s="28">
        <f>M29+K30</f>
        <v>5359905.879999999</v>
      </c>
      <c r="N30" s="29"/>
      <c r="O30" s="28">
        <f>O29+M30</f>
        <v>6699882.3499999987</v>
      </c>
      <c r="P30" s="29"/>
      <c r="Q30" s="28">
        <f>Q29+O30</f>
        <v>8039858.8199999984</v>
      </c>
      <c r="R30" s="29"/>
      <c r="S30" s="28">
        <f>S29+Q30</f>
        <v>9379835.2899999991</v>
      </c>
      <c r="T30" s="29"/>
      <c r="U30" s="28">
        <f>U29+S30</f>
        <v>10719811.759999998</v>
      </c>
      <c r="V30" s="29"/>
      <c r="W30" s="28">
        <f>W29+U30</f>
        <v>12059788.229999997</v>
      </c>
      <c r="X30" s="29"/>
      <c r="Y30" s="28">
        <f>Y29+W30</f>
        <v>13399764.699999996</v>
      </c>
      <c r="Z30" s="29"/>
      <c r="AA30" s="28">
        <f>AA29+Y30</f>
        <v>14739741.169999994</v>
      </c>
      <c r="AB30" s="29"/>
      <c r="AC30" s="32">
        <f>AC29+AA30</f>
        <v>16079717.639999993</v>
      </c>
      <c r="AD30" s="33"/>
    </row>
  </sheetData>
  <sheetProtection selectLockedCells="1"/>
  <mergeCells count="50">
    <mergeCell ref="AC6:AD6"/>
    <mergeCell ref="AC29:AD29"/>
    <mergeCell ref="AC30:AD30"/>
    <mergeCell ref="B3:AD3"/>
    <mergeCell ref="B2:AD2"/>
    <mergeCell ref="E5:AD5"/>
    <mergeCell ref="E25:AD25"/>
    <mergeCell ref="E26:AD26"/>
    <mergeCell ref="E27:AD27"/>
    <mergeCell ref="E28:AD28"/>
    <mergeCell ref="Y30:Z30"/>
    <mergeCell ref="AA6:AB6"/>
    <mergeCell ref="AA29:AB29"/>
    <mergeCell ref="AA30:AB30"/>
    <mergeCell ref="U6:V6"/>
    <mergeCell ref="U29:V29"/>
    <mergeCell ref="U30:V30"/>
    <mergeCell ref="W6:X6"/>
    <mergeCell ref="Y6:Z6"/>
    <mergeCell ref="Y29:Z29"/>
    <mergeCell ref="M30:N30"/>
    <mergeCell ref="W29:X29"/>
    <mergeCell ref="W30:X30"/>
    <mergeCell ref="M29:N29"/>
    <mergeCell ref="O29:P29"/>
    <mergeCell ref="Q29:R29"/>
    <mergeCell ref="S29:T29"/>
    <mergeCell ref="O30:P30"/>
    <mergeCell ref="Q30:R30"/>
    <mergeCell ref="S30:T30"/>
    <mergeCell ref="S6:T6"/>
    <mergeCell ref="D29:D30"/>
    <mergeCell ref="E29:F29"/>
    <mergeCell ref="G29:H29"/>
    <mergeCell ref="I29:J29"/>
    <mergeCell ref="K29:L29"/>
    <mergeCell ref="E30:F30"/>
    <mergeCell ref="G30:H30"/>
    <mergeCell ref="I30:J30"/>
    <mergeCell ref="K30:L30"/>
    <mergeCell ref="I6:J6"/>
    <mergeCell ref="K6:L6"/>
    <mergeCell ref="M6:N6"/>
    <mergeCell ref="O6:P6"/>
    <mergeCell ref="Q6:R6"/>
    <mergeCell ref="B5:B7"/>
    <mergeCell ref="C5:C7"/>
    <mergeCell ref="D5:D7"/>
    <mergeCell ref="E6:F6"/>
    <mergeCell ref="G6:H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8" scale="3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Renan Lopes Reis</dc:creator>
  <cp:lastModifiedBy>João Pedro dos Santos Vilela</cp:lastModifiedBy>
  <cp:lastPrinted>2019-08-12T16:37:06Z</cp:lastPrinted>
  <dcterms:created xsi:type="dcterms:W3CDTF">2019-08-07T12:47:07Z</dcterms:created>
  <dcterms:modified xsi:type="dcterms:W3CDTF">2020-03-20T20:54:55Z</dcterms:modified>
</cp:coreProperties>
</file>