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SUDEG\GELIC\GELIC 2020\CPL\PREGÃO\Editais Concluídos\Pregão nº 02-2020 - Gerenciadoras\4ª Versão - 02-07-2020\Anexo II\"/>
    </mc:Choice>
  </mc:AlternateContent>
  <bookViews>
    <workbookView xWindow="0" yWindow="0" windowWidth="21600" windowHeight="9648" tabRatio="854"/>
  </bookViews>
  <sheets>
    <sheet name="Coordenador" sheetId="27" r:id="rId1"/>
    <sheet name="Eng. Sênior" sheetId="37" state="hidden" r:id="rId2"/>
    <sheet name="Eng. Pleno" sheetId="28" r:id="rId3"/>
    <sheet name="Economista" sheetId="32" r:id="rId4"/>
    <sheet name="Supervisor Administrativo" sheetId="34" r:id="rId5"/>
    <sheet name="Contador" sheetId="33" r:id="rId6"/>
    <sheet name="Adv. Sênior" sheetId="30" r:id="rId7"/>
    <sheet name="Adv. Auxiliar" sheetId="31" r:id="rId8"/>
    <sheet name="Adm. Auxiliar" sheetId="43" r:id="rId9"/>
    <sheet name="Assist. Adm." sheetId="44" r:id="rId10"/>
    <sheet name="Téc. Sênior" sheetId="45" r:id="rId11"/>
    <sheet name="Téc. Pleno" sheetId="46" r:id="rId12"/>
    <sheet name="Deslocamentos Aéreo" sheetId="42" r:id="rId13"/>
    <sheet name="Deslocamento Terrestre" sheetId="40" r:id="rId14"/>
    <sheet name="Diárias" sheetId="6" r:id="rId15"/>
    <sheet name="Resumo" sheetId="38" r:id="rId16"/>
  </sheets>
  <externalReferences>
    <externalReference r:id="rId17"/>
  </externalReferences>
  <definedNames>
    <definedName name="_xlnm.Print_Area" localSheetId="8">'Adm. Auxiliar'!$A$1:$D$141</definedName>
    <definedName name="_xlnm.Print_Area" localSheetId="7">'Adv. Auxiliar'!$A$1:$D$141</definedName>
    <definedName name="_xlnm.Print_Area" localSheetId="6">'Adv. Sênior'!$A$1:$D$141</definedName>
    <definedName name="_xlnm.Print_Area" localSheetId="9">'Assist. Adm.'!$A$1:$D$141</definedName>
    <definedName name="_xlnm.Print_Area" localSheetId="5">Contador!$A$1:$D$141</definedName>
    <definedName name="_xlnm.Print_Area" localSheetId="0">Coordenador!$A$1:$D$141</definedName>
    <definedName name="_xlnm.Print_Area" localSheetId="3">Economista!$A$1:$D$141</definedName>
    <definedName name="_xlnm.Print_Area" localSheetId="2">'Eng. Pleno'!$A$1:$D$141</definedName>
    <definedName name="_xlnm.Print_Area" localSheetId="4">'Supervisor Administrativo'!$A$1:$D$141</definedName>
    <definedName name="_xlnm.Print_Area" localSheetId="11">'Téc. Pleno'!$A$1:$D$141</definedName>
    <definedName name="_xlnm.Print_Area" localSheetId="10">'Téc. Sênior'!$A$1:$D$141</definedName>
    <definedName name="CA">[1]Indices!$B$3</definedName>
    <definedName name="DF">[1]Indices!$B$5</definedName>
    <definedName name="ES">[1]Indices!$B$2</definedName>
    <definedName name="Pal_Workbook_GUID" hidden="1">"JSNQI1NMUY7QFUKEVL9TW6LM"</definedName>
    <definedName name="RE">[1]Indices!$B$4</definedName>
    <definedName name="RiskIsInput" hidden="1">FALSE</definedName>
    <definedName name="RiskIsOutput" hidden="1">FALSE</definedName>
    <definedName name="RiskIsStatistics" hidden="1">FALSE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0" i="27" l="1"/>
  <c r="C87" i="27"/>
  <c r="C86" i="43" l="1"/>
  <c r="C87" i="43"/>
  <c r="C88" i="43"/>
  <c r="C89" i="43"/>
  <c r="C90" i="43"/>
  <c r="C86" i="31"/>
  <c r="C87" i="31"/>
  <c r="C88" i="31"/>
  <c r="C89" i="31"/>
  <c r="C90" i="31"/>
  <c r="C86" i="30"/>
  <c r="C87" i="30"/>
  <c r="C88" i="30"/>
  <c r="C89" i="30"/>
  <c r="C90" i="30"/>
  <c r="C86" i="33"/>
  <c r="C87" i="33"/>
  <c r="C88" i="33"/>
  <c r="C89" i="33"/>
  <c r="C90" i="33"/>
  <c r="C86" i="34"/>
  <c r="C87" i="34"/>
  <c r="C88" i="34"/>
  <c r="C89" i="34"/>
  <c r="C90" i="34"/>
  <c r="C86" i="32"/>
  <c r="C87" i="32"/>
  <c r="C88" i="32"/>
  <c r="C89" i="32"/>
  <c r="C90" i="32"/>
  <c r="C86" i="28"/>
  <c r="C87" i="28"/>
  <c r="C88" i="28"/>
  <c r="C89" i="28"/>
  <c r="C90" i="28"/>
  <c r="C86" i="37"/>
  <c r="C87" i="37"/>
  <c r="C88" i="37"/>
  <c r="C89" i="37"/>
  <c r="C90" i="37"/>
  <c r="C89" i="27"/>
  <c r="C59" i="27"/>
  <c r="C86" i="27"/>
  <c r="C16" i="6" l="1"/>
  <c r="C16" i="40"/>
  <c r="C21" i="42"/>
  <c r="C22" i="42"/>
  <c r="C20" i="42"/>
  <c r="C16" i="42"/>
  <c r="C101" i="46"/>
  <c r="C102" i="46"/>
  <c r="C103" i="46"/>
  <c r="C104" i="46"/>
  <c r="C100" i="46"/>
  <c r="C86" i="46"/>
  <c r="C87" i="46"/>
  <c r="C88" i="46"/>
  <c r="C89" i="46"/>
  <c r="C90" i="46"/>
  <c r="C85" i="46"/>
  <c r="C101" i="45"/>
  <c r="C102" i="45"/>
  <c r="C103" i="45"/>
  <c r="C104" i="45"/>
  <c r="C100" i="45"/>
  <c r="C86" i="45"/>
  <c r="C87" i="45"/>
  <c r="C88" i="45"/>
  <c r="C89" i="45"/>
  <c r="C90" i="45"/>
  <c r="C85" i="45"/>
  <c r="C101" i="44"/>
  <c r="C102" i="44"/>
  <c r="C103" i="44"/>
  <c r="C104" i="44"/>
  <c r="C100" i="44"/>
  <c r="C86" i="44"/>
  <c r="C87" i="44"/>
  <c r="C88" i="44"/>
  <c r="C89" i="44"/>
  <c r="C90" i="44"/>
  <c r="C85" i="44"/>
  <c r="C99" i="27" l="1"/>
  <c r="D34" i="45" l="1"/>
  <c r="D34" i="46"/>
  <c r="C127" i="46"/>
  <c r="C126" i="46"/>
  <c r="C125" i="46"/>
  <c r="C123" i="46"/>
  <c r="C122" i="46"/>
  <c r="D117" i="46"/>
  <c r="D138" i="46" s="1"/>
  <c r="C99" i="46"/>
  <c r="C105" i="46" s="1"/>
  <c r="C109" i="46" s="1"/>
  <c r="D67" i="46"/>
  <c r="C58" i="46"/>
  <c r="C57" i="46"/>
  <c r="C56" i="46"/>
  <c r="C55" i="46"/>
  <c r="C54" i="46"/>
  <c r="C53" i="46"/>
  <c r="C52" i="46"/>
  <c r="C51" i="46"/>
  <c r="C40" i="46"/>
  <c r="C127" i="45"/>
  <c r="C126" i="45"/>
  <c r="C125" i="45"/>
  <c r="C123" i="45"/>
  <c r="C122" i="45"/>
  <c r="D117" i="45"/>
  <c r="D138" i="45" s="1"/>
  <c r="C99" i="45"/>
  <c r="C105" i="45" s="1"/>
  <c r="C109" i="45" s="1"/>
  <c r="D67" i="45"/>
  <c r="C58" i="45"/>
  <c r="C57" i="45"/>
  <c r="C56" i="45"/>
  <c r="C55" i="45"/>
  <c r="C54" i="45"/>
  <c r="C53" i="45"/>
  <c r="C52" i="45"/>
  <c r="C51" i="45"/>
  <c r="C40" i="45"/>
  <c r="C99" i="44"/>
  <c r="C127" i="44"/>
  <c r="C126" i="44"/>
  <c r="C125" i="44"/>
  <c r="C124" i="44" s="1"/>
  <c r="C123" i="44"/>
  <c r="C122" i="44"/>
  <c r="D117" i="44"/>
  <c r="D138" i="44" s="1"/>
  <c r="D67" i="44"/>
  <c r="C58" i="44"/>
  <c r="C57" i="44"/>
  <c r="C56" i="44"/>
  <c r="C55" i="44"/>
  <c r="C54" i="44"/>
  <c r="C53" i="44"/>
  <c r="C52" i="44"/>
  <c r="C51" i="44"/>
  <c r="C40" i="44"/>
  <c r="C127" i="43"/>
  <c r="C126" i="43"/>
  <c r="C125" i="43"/>
  <c r="C123" i="43"/>
  <c r="C122" i="43"/>
  <c r="D117" i="43"/>
  <c r="D138" i="43" s="1"/>
  <c r="C99" i="43"/>
  <c r="D67" i="43"/>
  <c r="C58" i="43"/>
  <c r="C57" i="43"/>
  <c r="C56" i="43"/>
  <c r="C55" i="43"/>
  <c r="C54" i="43"/>
  <c r="C53" i="43"/>
  <c r="C52" i="43"/>
  <c r="C51" i="43"/>
  <c r="C40" i="43"/>
  <c r="C124" i="45" l="1"/>
  <c r="C124" i="43"/>
  <c r="C124" i="46"/>
  <c r="D66" i="46"/>
  <c r="C72" i="46" s="1"/>
  <c r="D79" i="46" s="1"/>
  <c r="C59" i="44"/>
  <c r="C59" i="46"/>
  <c r="C78" i="46" s="1"/>
  <c r="D66" i="43"/>
  <c r="C59" i="45"/>
  <c r="D90" i="45" s="1"/>
  <c r="D40" i="46"/>
  <c r="D103" i="46"/>
  <c r="D99" i="46"/>
  <c r="D88" i="46"/>
  <c r="D57" i="46"/>
  <c r="D55" i="46"/>
  <c r="D53" i="46"/>
  <c r="D51" i="46"/>
  <c r="D102" i="46"/>
  <c r="D85" i="46"/>
  <c r="D101" i="46"/>
  <c r="D58" i="46"/>
  <c r="D56" i="46"/>
  <c r="D54" i="46"/>
  <c r="D52" i="46"/>
  <c r="D134" i="46"/>
  <c r="D104" i="46"/>
  <c r="D100" i="46"/>
  <c r="D86" i="46"/>
  <c r="D103" i="45"/>
  <c r="D99" i="45"/>
  <c r="D88" i="45"/>
  <c r="D57" i="45"/>
  <c r="D55" i="45"/>
  <c r="D53" i="45"/>
  <c r="D51" i="45"/>
  <c r="D102" i="45"/>
  <c r="D85" i="45"/>
  <c r="D101" i="45"/>
  <c r="D58" i="45"/>
  <c r="D56" i="45"/>
  <c r="D54" i="45"/>
  <c r="D52" i="45"/>
  <c r="D40" i="45"/>
  <c r="D134" i="45"/>
  <c r="D104" i="45"/>
  <c r="D100" i="45"/>
  <c r="D86" i="45"/>
  <c r="D66" i="45"/>
  <c r="D66" i="44"/>
  <c r="C105" i="44"/>
  <c r="C109" i="44" s="1"/>
  <c r="C59" i="43"/>
  <c r="D34" i="43"/>
  <c r="D34" i="44"/>
  <c r="D53" i="43" l="1"/>
  <c r="D54" i="43"/>
  <c r="D58" i="43"/>
  <c r="C72" i="43"/>
  <c r="D79" i="43" s="1"/>
  <c r="D51" i="43"/>
  <c r="D40" i="43"/>
  <c r="D52" i="43"/>
  <c r="D99" i="43"/>
  <c r="D55" i="43"/>
  <c r="C78" i="45"/>
  <c r="D90" i="46"/>
  <c r="D89" i="44"/>
  <c r="C78" i="44"/>
  <c r="D90" i="44"/>
  <c r="D87" i="46"/>
  <c r="D89" i="46"/>
  <c r="D89" i="45"/>
  <c r="C72" i="44"/>
  <c r="D79" i="44" s="1"/>
  <c r="C72" i="45"/>
  <c r="D79" i="45" s="1"/>
  <c r="D87" i="45"/>
  <c r="D59" i="46"/>
  <c r="D78" i="46" s="1"/>
  <c r="D105" i="46"/>
  <c r="D109" i="46" s="1"/>
  <c r="D110" i="46" s="1"/>
  <c r="D137" i="46" s="1"/>
  <c r="D59" i="45"/>
  <c r="D78" i="45" s="1"/>
  <c r="D105" i="45"/>
  <c r="D109" i="45" s="1"/>
  <c r="D110" i="45" s="1"/>
  <c r="D137" i="45" s="1"/>
  <c r="C78" i="43"/>
  <c r="D57" i="43"/>
  <c r="D56" i="43"/>
  <c r="D134" i="43"/>
  <c r="D103" i="44"/>
  <c r="D101" i="44"/>
  <c r="D99" i="44"/>
  <c r="D88" i="44"/>
  <c r="D86" i="44"/>
  <c r="D58" i="44"/>
  <c r="D56" i="44"/>
  <c r="D54" i="44"/>
  <c r="D52" i="44"/>
  <c r="D40" i="44"/>
  <c r="D53" i="44"/>
  <c r="D134" i="44"/>
  <c r="D104" i="44"/>
  <c r="D102" i="44"/>
  <c r="D100" i="44"/>
  <c r="D87" i="44"/>
  <c r="D85" i="44"/>
  <c r="D57" i="44"/>
  <c r="D55" i="44"/>
  <c r="D51" i="44"/>
  <c r="D59" i="43" l="1"/>
  <c r="D78" i="43" s="1"/>
  <c r="C91" i="44"/>
  <c r="D91" i="46"/>
  <c r="D136" i="46" s="1"/>
  <c r="D91" i="45"/>
  <c r="D136" i="45" s="1"/>
  <c r="C91" i="46"/>
  <c r="C91" i="45"/>
  <c r="D91" i="44"/>
  <c r="D136" i="44" s="1"/>
  <c r="D105" i="44"/>
  <c r="D109" i="44" s="1"/>
  <c r="D110" i="44" s="1"/>
  <c r="D137" i="44" s="1"/>
  <c r="D59" i="44"/>
  <c r="D78" i="44" s="1"/>
  <c r="C41" i="27"/>
  <c r="C41" i="46" l="1"/>
  <c r="C41" i="43"/>
  <c r="C41" i="45"/>
  <c r="C41" i="44"/>
  <c r="C41" i="37"/>
  <c r="C41" i="33"/>
  <c r="C41" i="28"/>
  <c r="C41" i="30"/>
  <c r="C41" i="34"/>
  <c r="C41" i="31"/>
  <c r="C41" i="32"/>
  <c r="D14" i="42"/>
  <c r="D16" i="42" s="1"/>
  <c r="D17" i="42" s="1"/>
  <c r="D41" i="45" l="1"/>
  <c r="D42" i="45" s="1"/>
  <c r="C42" i="45"/>
  <c r="C43" i="45" s="1"/>
  <c r="D41" i="46"/>
  <c r="D42" i="46" s="1"/>
  <c r="C42" i="46"/>
  <c r="C42" i="44"/>
  <c r="C43" i="44" s="1"/>
  <c r="D41" i="44"/>
  <c r="D42" i="44" s="1"/>
  <c r="C42" i="43"/>
  <c r="C43" i="43" s="1"/>
  <c r="D41" i="43"/>
  <c r="D42" i="43" s="1"/>
  <c r="C23" i="42"/>
  <c r="C43" i="46" l="1"/>
  <c r="D43" i="46" s="1"/>
  <c r="D44" i="46" s="1"/>
  <c r="D77" i="46" s="1"/>
  <c r="D80" i="46" s="1"/>
  <c r="C44" i="43"/>
  <c r="C77" i="43" s="1"/>
  <c r="D43" i="43"/>
  <c r="D44" i="43" s="1"/>
  <c r="D77" i="43" s="1"/>
  <c r="D80" i="43" s="1"/>
  <c r="C44" i="45"/>
  <c r="C77" i="45" s="1"/>
  <c r="D43" i="45"/>
  <c r="D44" i="45" s="1"/>
  <c r="D77" i="45" s="1"/>
  <c r="D80" i="45" s="1"/>
  <c r="C44" i="44"/>
  <c r="C77" i="44" s="1"/>
  <c r="D43" i="44"/>
  <c r="D44" i="44" s="1"/>
  <c r="D77" i="44" s="1"/>
  <c r="D80" i="44" s="1"/>
  <c r="D21" i="42"/>
  <c r="D23" i="42"/>
  <c r="D25" i="42" s="1"/>
  <c r="D30" i="38" s="1"/>
  <c r="D20" i="42"/>
  <c r="D22" i="42"/>
  <c r="C44" i="46" l="1"/>
  <c r="C77" i="46" s="1"/>
  <c r="D135" i="44"/>
  <c r="D139" i="44" s="1"/>
  <c r="D122" i="44"/>
  <c r="D123" i="44" s="1"/>
  <c r="D135" i="46"/>
  <c r="D139" i="46" s="1"/>
  <c r="D122" i="46"/>
  <c r="D123" i="46" s="1"/>
  <c r="D135" i="43"/>
  <c r="D122" i="45"/>
  <c r="D123" i="45" s="1"/>
  <c r="D135" i="45"/>
  <c r="D139" i="45" s="1"/>
  <c r="C22" i="6"/>
  <c r="C21" i="6"/>
  <c r="C20" i="6"/>
  <c r="D14" i="6"/>
  <c r="D16" i="6" s="1"/>
  <c r="D17" i="6" s="1"/>
  <c r="C22" i="40"/>
  <c r="C21" i="40"/>
  <c r="C20" i="40"/>
  <c r="D14" i="40"/>
  <c r="D16" i="40" s="1"/>
  <c r="D17" i="40" s="1"/>
  <c r="C103" i="43"/>
  <c r="D103" i="43" s="1"/>
  <c r="C85" i="43"/>
  <c r="C104" i="43"/>
  <c r="D104" i="43" s="1"/>
  <c r="C102" i="43"/>
  <c r="D102" i="43" s="1"/>
  <c r="C101" i="43"/>
  <c r="D101" i="43" s="1"/>
  <c r="C100" i="43"/>
  <c r="D127" i="46" l="1"/>
  <c r="D126" i="45"/>
  <c r="D124" i="45"/>
  <c r="D128" i="45" s="1"/>
  <c r="D140" i="45" s="1"/>
  <c r="D141" i="45" s="1"/>
  <c r="D23" i="38" s="1"/>
  <c r="D127" i="45"/>
  <c r="D125" i="45"/>
  <c r="C105" i="43"/>
  <c r="C109" i="43" s="1"/>
  <c r="D100" i="43"/>
  <c r="D105" i="43" s="1"/>
  <c r="D109" i="43" s="1"/>
  <c r="D110" i="43" s="1"/>
  <c r="D137" i="43" s="1"/>
  <c r="D86" i="43"/>
  <c r="D87" i="43"/>
  <c r="D85" i="43"/>
  <c r="D124" i="46"/>
  <c r="D128" i="46" s="1"/>
  <c r="D140" i="46" s="1"/>
  <c r="D141" i="46" s="1"/>
  <c r="D24" i="38" s="1"/>
  <c r="D125" i="46"/>
  <c r="D126" i="46"/>
  <c r="D90" i="43"/>
  <c r="D88" i="43"/>
  <c r="D89" i="43"/>
  <c r="D125" i="44"/>
  <c r="D126" i="44"/>
  <c r="D124" i="44"/>
  <c r="D128" i="44" s="1"/>
  <c r="D140" i="44" s="1"/>
  <c r="D141" i="44" s="1"/>
  <c r="D22" i="38" s="1"/>
  <c r="E22" i="38" s="1"/>
  <c r="F22" i="38" s="1"/>
  <c r="D127" i="44"/>
  <c r="C23" i="6"/>
  <c r="D20" i="6" s="1"/>
  <c r="C23" i="40"/>
  <c r="D20" i="40" s="1"/>
  <c r="E30" i="38"/>
  <c r="D26" i="42" s="1"/>
  <c r="F30" i="38"/>
  <c r="C127" i="30"/>
  <c r="C126" i="30"/>
  <c r="C125" i="30"/>
  <c r="C123" i="30"/>
  <c r="C127" i="31"/>
  <c r="C126" i="31"/>
  <c r="C125" i="31"/>
  <c r="C123" i="31"/>
  <c r="C127" i="32"/>
  <c r="C126" i="32"/>
  <c r="C125" i="32"/>
  <c r="C123" i="32"/>
  <c r="C127" i="33"/>
  <c r="C126" i="33"/>
  <c r="C125" i="33"/>
  <c r="C123" i="33"/>
  <c r="C127" i="34"/>
  <c r="C126" i="34"/>
  <c r="C125" i="34"/>
  <c r="C123" i="34"/>
  <c r="C122" i="30"/>
  <c r="C122" i="31"/>
  <c r="C122" i="32"/>
  <c r="C122" i="33"/>
  <c r="C122" i="34"/>
  <c r="C104" i="30"/>
  <c r="C103" i="30"/>
  <c r="C102" i="30"/>
  <c r="C101" i="30"/>
  <c r="C100" i="30"/>
  <c r="C104" i="31"/>
  <c r="C103" i="31"/>
  <c r="C102" i="31"/>
  <c r="C101" i="31"/>
  <c r="C100" i="31"/>
  <c r="C104" i="32"/>
  <c r="C103" i="32"/>
  <c r="C102" i="32"/>
  <c r="C101" i="32"/>
  <c r="C100" i="32"/>
  <c r="C104" i="33"/>
  <c r="C103" i="33"/>
  <c r="C102" i="33"/>
  <c r="C101" i="33"/>
  <c r="C100" i="33"/>
  <c r="C104" i="34"/>
  <c r="C103" i="34"/>
  <c r="C102" i="34"/>
  <c r="C101" i="34"/>
  <c r="C100" i="34"/>
  <c r="C99" i="30"/>
  <c r="C99" i="31"/>
  <c r="C99" i="32"/>
  <c r="C99" i="33"/>
  <c r="C99" i="34"/>
  <c r="C85" i="30"/>
  <c r="C85" i="31"/>
  <c r="C85" i="32"/>
  <c r="C85" i="33"/>
  <c r="C85" i="34"/>
  <c r="C58" i="30"/>
  <c r="C57" i="30"/>
  <c r="C56" i="30"/>
  <c r="C55" i="30"/>
  <c r="C54" i="30"/>
  <c r="C53" i="30"/>
  <c r="C52" i="30"/>
  <c r="C58" i="31"/>
  <c r="C57" i="31"/>
  <c r="C56" i="31"/>
  <c r="C55" i="31"/>
  <c r="C54" i="31"/>
  <c r="C53" i="31"/>
  <c r="C52" i="31"/>
  <c r="C58" i="32"/>
  <c r="C57" i="32"/>
  <c r="C56" i="32"/>
  <c r="C55" i="32"/>
  <c r="C54" i="32"/>
  <c r="C53" i="32"/>
  <c r="C52" i="32"/>
  <c r="C58" i="33"/>
  <c r="C57" i="33"/>
  <c r="C56" i="33"/>
  <c r="C55" i="33"/>
  <c r="C54" i="33"/>
  <c r="C53" i="33"/>
  <c r="C52" i="33"/>
  <c r="C58" i="34"/>
  <c r="C57" i="34"/>
  <c r="C56" i="34"/>
  <c r="C55" i="34"/>
  <c r="C54" i="34"/>
  <c r="C53" i="34"/>
  <c r="C52" i="34"/>
  <c r="C51" i="30"/>
  <c r="C51" i="31"/>
  <c r="C51" i="32"/>
  <c r="C51" i="33"/>
  <c r="C51" i="34"/>
  <c r="C40" i="30"/>
  <c r="C40" i="31"/>
  <c r="C40" i="32"/>
  <c r="C40" i="33"/>
  <c r="C40" i="34"/>
  <c r="C127" i="37"/>
  <c r="C126" i="37"/>
  <c r="C125" i="37"/>
  <c r="C123" i="37"/>
  <c r="C122" i="37"/>
  <c r="C104" i="37"/>
  <c r="C103" i="37"/>
  <c r="C102" i="37"/>
  <c r="C101" i="37"/>
  <c r="C100" i="37"/>
  <c r="C99" i="37"/>
  <c r="C85" i="37"/>
  <c r="C40" i="37"/>
  <c r="C58" i="37"/>
  <c r="C57" i="37"/>
  <c r="C56" i="37"/>
  <c r="C55" i="37"/>
  <c r="C54" i="37"/>
  <c r="C53" i="37"/>
  <c r="C52" i="37"/>
  <c r="C51" i="37"/>
  <c r="D23" i="6" l="1"/>
  <c r="D25" i="6" s="1"/>
  <c r="D32" i="38" s="1"/>
  <c r="E32" i="38" s="1"/>
  <c r="D26" i="6" s="1"/>
  <c r="C91" i="43"/>
  <c r="D21" i="6"/>
  <c r="D91" i="43"/>
  <c r="D22" i="6"/>
  <c r="D23" i="40"/>
  <c r="D25" i="40" s="1"/>
  <c r="D31" i="38" s="1"/>
  <c r="D21" i="40"/>
  <c r="D22" i="40"/>
  <c r="C124" i="37"/>
  <c r="D117" i="37"/>
  <c r="D138" i="37" s="1"/>
  <c r="C105" i="37"/>
  <c r="C109" i="37" s="1"/>
  <c r="D67" i="37"/>
  <c r="C59" i="37"/>
  <c r="C42" i="37"/>
  <c r="D66" i="37"/>
  <c r="C40" i="28"/>
  <c r="C85" i="28"/>
  <c r="C127" i="28"/>
  <c r="C126" i="28"/>
  <c r="C125" i="28"/>
  <c r="C123" i="28"/>
  <c r="C122" i="28"/>
  <c r="C104" i="28"/>
  <c r="C103" i="28"/>
  <c r="C102" i="28"/>
  <c r="C101" i="28"/>
  <c r="C100" i="28"/>
  <c r="C99" i="28"/>
  <c r="C58" i="28"/>
  <c r="C57" i="28"/>
  <c r="C56" i="28"/>
  <c r="C55" i="28"/>
  <c r="C54" i="28"/>
  <c r="C53" i="28"/>
  <c r="C52" i="28"/>
  <c r="C51" i="28"/>
  <c r="D34" i="37" l="1"/>
  <c r="C72" i="37" s="1"/>
  <c r="D79" i="37" s="1"/>
  <c r="D136" i="43"/>
  <c r="D139" i="43" s="1"/>
  <c r="D122" i="43"/>
  <c r="D123" i="43" s="1"/>
  <c r="F32" i="38"/>
  <c r="C43" i="37"/>
  <c r="C78" i="37"/>
  <c r="D134" i="37"/>
  <c r="C124" i="34"/>
  <c r="D117" i="34"/>
  <c r="D138" i="34" s="1"/>
  <c r="C105" i="34"/>
  <c r="C109" i="34" s="1"/>
  <c r="D67" i="34"/>
  <c r="C59" i="34"/>
  <c r="C42" i="34"/>
  <c r="D66" i="34"/>
  <c r="C124" i="33"/>
  <c r="D117" i="33"/>
  <c r="D138" i="33" s="1"/>
  <c r="C105" i="33"/>
  <c r="C109" i="33" s="1"/>
  <c r="D67" i="33"/>
  <c r="C59" i="33"/>
  <c r="C42" i="33"/>
  <c r="D66" i="33"/>
  <c r="C124" i="32"/>
  <c r="D117" i="32"/>
  <c r="D138" i="32" s="1"/>
  <c r="C105" i="32"/>
  <c r="C109" i="32" s="1"/>
  <c r="D67" i="32"/>
  <c r="C59" i="32"/>
  <c r="C42" i="32"/>
  <c r="D66" i="32"/>
  <c r="D66" i="31"/>
  <c r="C124" i="31"/>
  <c r="D117" i="31"/>
  <c r="D138" i="31" s="1"/>
  <c r="C105" i="31"/>
  <c r="C109" i="31" s="1"/>
  <c r="D67" i="31"/>
  <c r="C59" i="31"/>
  <c r="C42" i="31"/>
  <c r="D138" i="30"/>
  <c r="C124" i="30"/>
  <c r="D117" i="30"/>
  <c r="C105" i="30"/>
  <c r="C109" i="30" s="1"/>
  <c r="D67" i="30"/>
  <c r="C59" i="30"/>
  <c r="C42" i="30"/>
  <c r="D34" i="30"/>
  <c r="D66" i="30"/>
  <c r="D34" i="28"/>
  <c r="C124" i="28"/>
  <c r="D117" i="28"/>
  <c r="D138" i="28" s="1"/>
  <c r="C105" i="28"/>
  <c r="C109" i="28" s="1"/>
  <c r="D67" i="28"/>
  <c r="C59" i="28"/>
  <c r="C42" i="28"/>
  <c r="D66" i="27"/>
  <c r="C124" i="27"/>
  <c r="D117" i="27"/>
  <c r="D138" i="27" s="1"/>
  <c r="C105" i="27"/>
  <c r="C109" i="27" s="1"/>
  <c r="D67" i="27"/>
  <c r="C42" i="27"/>
  <c r="D103" i="37" l="1"/>
  <c r="D100" i="37"/>
  <c r="D51" i="37"/>
  <c r="D88" i="37"/>
  <c r="D53" i="37"/>
  <c r="D52" i="37"/>
  <c r="D99" i="37"/>
  <c r="D101" i="37"/>
  <c r="D41" i="37"/>
  <c r="D54" i="37"/>
  <c r="D90" i="37"/>
  <c r="D102" i="37"/>
  <c r="D58" i="37"/>
  <c r="D40" i="37"/>
  <c r="D89" i="37"/>
  <c r="D102" i="28"/>
  <c r="D34" i="33"/>
  <c r="D58" i="33" s="1"/>
  <c r="D104" i="37"/>
  <c r="D55" i="37"/>
  <c r="D56" i="37"/>
  <c r="D85" i="37"/>
  <c r="D57" i="37"/>
  <c r="D86" i="37"/>
  <c r="D87" i="37"/>
  <c r="D102" i="30"/>
  <c r="C72" i="30"/>
  <c r="D79" i="30" s="1"/>
  <c r="D126" i="43"/>
  <c r="D127" i="43"/>
  <c r="D125" i="43"/>
  <c r="D124" i="43"/>
  <c r="D128" i="43" s="1"/>
  <c r="D140" i="43" s="1"/>
  <c r="D141" i="43" s="1"/>
  <c r="D21" i="38" s="1"/>
  <c r="E21" i="38" s="1"/>
  <c r="F21" i="38" s="1"/>
  <c r="C43" i="34"/>
  <c r="C44" i="34" s="1"/>
  <c r="C77" i="34" s="1"/>
  <c r="F31" i="38"/>
  <c r="F34" i="38" s="1"/>
  <c r="E31" i="38"/>
  <c r="C44" i="37"/>
  <c r="C77" i="37" s="1"/>
  <c r="D43" i="37"/>
  <c r="D89" i="28"/>
  <c r="D90" i="28"/>
  <c r="C78" i="28"/>
  <c r="D87" i="28"/>
  <c r="C91" i="37"/>
  <c r="C78" i="34"/>
  <c r="D34" i="34"/>
  <c r="C72" i="34" s="1"/>
  <c r="D79" i="34" s="1"/>
  <c r="D90" i="33"/>
  <c r="C78" i="33"/>
  <c r="C43" i="33"/>
  <c r="C44" i="33" s="1"/>
  <c r="C77" i="33" s="1"/>
  <c r="D51" i="33"/>
  <c r="D54" i="33"/>
  <c r="D99" i="33"/>
  <c r="D103" i="33"/>
  <c r="D52" i="33"/>
  <c r="D55" i="33"/>
  <c r="D104" i="33"/>
  <c r="D56" i="33"/>
  <c r="C43" i="32"/>
  <c r="C44" i="32" s="1"/>
  <c r="D34" i="32"/>
  <c r="C72" i="32" s="1"/>
  <c r="D79" i="32" s="1"/>
  <c r="C78" i="31"/>
  <c r="C43" i="31"/>
  <c r="C44" i="31" s="1"/>
  <c r="C77" i="31" s="1"/>
  <c r="D34" i="31"/>
  <c r="C72" i="31" s="1"/>
  <c r="D79" i="31" s="1"/>
  <c r="D89" i="30"/>
  <c r="D90" i="30"/>
  <c r="C78" i="30"/>
  <c r="C43" i="30"/>
  <c r="D43" i="30" s="1"/>
  <c r="D51" i="30"/>
  <c r="D54" i="30"/>
  <c r="D58" i="30"/>
  <c r="D85" i="30"/>
  <c r="D99" i="30"/>
  <c r="D103" i="30"/>
  <c r="D134" i="30"/>
  <c r="D41" i="30"/>
  <c r="D52" i="30"/>
  <c r="D55" i="30"/>
  <c r="D88" i="30"/>
  <c r="D100" i="30"/>
  <c r="D104" i="30"/>
  <c r="D56" i="30"/>
  <c r="D86" i="30"/>
  <c r="D101" i="30"/>
  <c r="D40" i="30"/>
  <c r="D53" i="30"/>
  <c r="D57" i="30"/>
  <c r="D66" i="28"/>
  <c r="C43" i="28"/>
  <c r="C44" i="28" s="1"/>
  <c r="C77" i="28" s="1"/>
  <c r="D51" i="28"/>
  <c r="D54" i="28"/>
  <c r="D58" i="28"/>
  <c r="D85" i="28"/>
  <c r="D99" i="28"/>
  <c r="D103" i="28"/>
  <c r="D134" i="28"/>
  <c r="D56" i="28"/>
  <c r="D86" i="28"/>
  <c r="D101" i="28"/>
  <c r="D41" i="28"/>
  <c r="D52" i="28"/>
  <c r="D55" i="28"/>
  <c r="D88" i="28"/>
  <c r="D100" i="28"/>
  <c r="D104" i="28"/>
  <c r="D40" i="28"/>
  <c r="D53" i="28"/>
  <c r="D57" i="28"/>
  <c r="C43" i="27"/>
  <c r="C44" i="27" s="1"/>
  <c r="C77" i="27" s="1"/>
  <c r="C77" i="32" s="1"/>
  <c r="C78" i="27"/>
  <c r="C78" i="32" s="1"/>
  <c r="D34" i="27"/>
  <c r="D42" i="37" l="1"/>
  <c r="D59" i="37"/>
  <c r="D78" i="37" s="1"/>
  <c r="D100" i="33"/>
  <c r="D41" i="33"/>
  <c r="D85" i="33"/>
  <c r="D89" i="33"/>
  <c r="D86" i="33"/>
  <c r="D88" i="33"/>
  <c r="D134" i="33"/>
  <c r="D105" i="37"/>
  <c r="D109" i="37" s="1"/>
  <c r="D110" i="37" s="1"/>
  <c r="D137" i="37" s="1"/>
  <c r="D91" i="37"/>
  <c r="D136" i="37" s="1"/>
  <c r="D101" i="33"/>
  <c r="C72" i="33"/>
  <c r="D79" i="33" s="1"/>
  <c r="D57" i="33"/>
  <c r="D102" i="33"/>
  <c r="D40" i="33"/>
  <c r="D42" i="33" s="1"/>
  <c r="D53" i="33"/>
  <c r="C72" i="27"/>
  <c r="D79" i="27" s="1"/>
  <c r="D99" i="27"/>
  <c r="C72" i="28"/>
  <c r="D79" i="28" s="1"/>
  <c r="D42" i="28"/>
  <c r="E34" i="38"/>
  <c r="D26" i="40"/>
  <c r="C91" i="27"/>
  <c r="D42" i="30"/>
  <c r="D44" i="30" s="1"/>
  <c r="D77" i="30" s="1"/>
  <c r="D105" i="30"/>
  <c r="D109" i="30" s="1"/>
  <c r="D110" i="30" s="1"/>
  <c r="D137" i="30" s="1"/>
  <c r="C91" i="32"/>
  <c r="C91" i="33"/>
  <c r="C44" i="30"/>
  <c r="C77" i="30" s="1"/>
  <c r="C91" i="30"/>
  <c r="C91" i="34"/>
  <c r="D44" i="37"/>
  <c r="D43" i="28"/>
  <c r="D102" i="34"/>
  <c r="D89" i="34"/>
  <c r="D57" i="34"/>
  <c r="D53" i="34"/>
  <c r="D40" i="34"/>
  <c r="D101" i="34"/>
  <c r="D56" i="34"/>
  <c r="D88" i="34"/>
  <c r="D52" i="34"/>
  <c r="D134" i="34"/>
  <c r="D103" i="34"/>
  <c r="D99" i="34"/>
  <c r="D87" i="34"/>
  <c r="D85" i="34"/>
  <c r="D58" i="34"/>
  <c r="D54" i="34"/>
  <c r="D51" i="34"/>
  <c r="D86" i="34"/>
  <c r="D104" i="34"/>
  <c r="D100" i="34"/>
  <c r="D90" i="34"/>
  <c r="D55" i="34"/>
  <c r="D43" i="34"/>
  <c r="D41" i="34"/>
  <c r="D87" i="33"/>
  <c r="D43" i="33"/>
  <c r="D102" i="32"/>
  <c r="D89" i="32"/>
  <c r="D57" i="32"/>
  <c r="D53" i="32"/>
  <c r="D40" i="32"/>
  <c r="D101" i="32"/>
  <c r="D86" i="32"/>
  <c r="D56" i="32"/>
  <c r="D104" i="32"/>
  <c r="D100" i="32"/>
  <c r="D90" i="32"/>
  <c r="D88" i="32"/>
  <c r="D55" i="32"/>
  <c r="D52" i="32"/>
  <c r="D43" i="32"/>
  <c r="D41" i="32"/>
  <c r="D134" i="32"/>
  <c r="D103" i="32"/>
  <c r="D99" i="32"/>
  <c r="D87" i="32"/>
  <c r="D85" i="32"/>
  <c r="D58" i="32"/>
  <c r="D54" i="32"/>
  <c r="D51" i="32"/>
  <c r="D102" i="31"/>
  <c r="D89" i="31"/>
  <c r="D57" i="31"/>
  <c r="D53" i="31"/>
  <c r="D40" i="31"/>
  <c r="D101" i="31"/>
  <c r="D86" i="31"/>
  <c r="D56" i="31"/>
  <c r="D104" i="31"/>
  <c r="D100" i="31"/>
  <c r="D90" i="31"/>
  <c r="D88" i="31"/>
  <c r="D55" i="31"/>
  <c r="D52" i="31"/>
  <c r="D43" i="31"/>
  <c r="D41" i="31"/>
  <c r="D134" i="31"/>
  <c r="D103" i="31"/>
  <c r="D99" i="31"/>
  <c r="D87" i="31"/>
  <c r="D85" i="31"/>
  <c r="D58" i="31"/>
  <c r="D54" i="31"/>
  <c r="D51" i="31"/>
  <c r="C91" i="31"/>
  <c r="D87" i="30"/>
  <c r="D91" i="30" s="1"/>
  <c r="D136" i="30" s="1"/>
  <c r="D59" i="30"/>
  <c r="D78" i="30" s="1"/>
  <c r="D105" i="28"/>
  <c r="D109" i="28" s="1"/>
  <c r="D110" i="28" s="1"/>
  <c r="D137" i="28" s="1"/>
  <c r="D59" i="28"/>
  <c r="D78" i="28" s="1"/>
  <c r="D91" i="28"/>
  <c r="D136" i="28" s="1"/>
  <c r="C91" i="28"/>
  <c r="D102" i="27"/>
  <c r="D89" i="27"/>
  <c r="D57" i="27"/>
  <c r="D53" i="27"/>
  <c r="D40" i="27"/>
  <c r="D101" i="27"/>
  <c r="D86" i="27"/>
  <c r="D56" i="27"/>
  <c r="D104" i="27"/>
  <c r="D90" i="27"/>
  <c r="D88" i="27"/>
  <c r="D55" i="27"/>
  <c r="D52" i="27"/>
  <c r="D43" i="27"/>
  <c r="D41" i="27"/>
  <c r="D134" i="27"/>
  <c r="D103" i="27"/>
  <c r="D87" i="27"/>
  <c r="D85" i="27"/>
  <c r="D58" i="27"/>
  <c r="D54" i="27"/>
  <c r="D51" i="27"/>
  <c r="D100" i="27"/>
  <c r="D59" i="33" l="1"/>
  <c r="D78" i="33" s="1"/>
  <c r="D91" i="33"/>
  <c r="D136" i="33" s="1"/>
  <c r="D105" i="33"/>
  <c r="D109" i="33" s="1"/>
  <c r="D110" i="33" s="1"/>
  <c r="D137" i="33" s="1"/>
  <c r="D44" i="33"/>
  <c r="D77" i="33" s="1"/>
  <c r="D80" i="33" s="1"/>
  <c r="D44" i="28"/>
  <c r="D77" i="28" s="1"/>
  <c r="D80" i="28" s="1"/>
  <c r="D122" i="28" s="1"/>
  <c r="D123" i="28" s="1"/>
  <c r="D77" i="37"/>
  <c r="D80" i="37" s="1"/>
  <c r="D105" i="31"/>
  <c r="D109" i="31" s="1"/>
  <c r="D110" i="31" s="1"/>
  <c r="D137" i="31" s="1"/>
  <c r="D59" i="32"/>
  <c r="D78" i="32" s="1"/>
  <c r="D80" i="30"/>
  <c r="D135" i="30" s="1"/>
  <c r="D139" i="30" s="1"/>
  <c r="D105" i="34"/>
  <c r="D109" i="34" s="1"/>
  <c r="D110" i="34" s="1"/>
  <c r="D137" i="34" s="1"/>
  <c r="D42" i="34"/>
  <c r="D44" i="34" s="1"/>
  <c r="D77" i="34" s="1"/>
  <c r="D91" i="34"/>
  <c r="D136" i="34" s="1"/>
  <c r="D59" i="34"/>
  <c r="D78" i="34" s="1"/>
  <c r="D91" i="32"/>
  <c r="D136" i="32" s="1"/>
  <c r="D105" i="32"/>
  <c r="D109" i="32" s="1"/>
  <c r="D110" i="32" s="1"/>
  <c r="D137" i="32" s="1"/>
  <c r="D42" i="32"/>
  <c r="D44" i="32" s="1"/>
  <c r="D77" i="32" s="1"/>
  <c r="D42" i="31"/>
  <c r="D44" i="31" s="1"/>
  <c r="D77" i="31" s="1"/>
  <c r="D91" i="31"/>
  <c r="D136" i="31" s="1"/>
  <c r="D59" i="31"/>
  <c r="D78" i="31" s="1"/>
  <c r="D42" i="27"/>
  <c r="D44" i="27" s="1"/>
  <c r="D77" i="27" s="1"/>
  <c r="D91" i="27"/>
  <c r="D136" i="27" s="1"/>
  <c r="D59" i="27"/>
  <c r="D78" i="27" s="1"/>
  <c r="D105" i="27"/>
  <c r="D80" i="32" l="1"/>
  <c r="D135" i="32" s="1"/>
  <c r="D139" i="32" s="1"/>
  <c r="D109" i="27"/>
  <c r="D110" i="27" s="1"/>
  <c r="D137" i="27" s="1"/>
  <c r="D135" i="37"/>
  <c r="D139" i="37" s="1"/>
  <c r="D122" i="37"/>
  <c r="D123" i="37" s="1"/>
  <c r="D122" i="30"/>
  <c r="D123" i="30" s="1"/>
  <c r="D127" i="30" s="1"/>
  <c r="E24" i="38"/>
  <c r="D135" i="28"/>
  <c r="D139" i="28" s="1"/>
  <c r="D125" i="28" s="1"/>
  <c r="D80" i="34"/>
  <c r="D122" i="34" s="1"/>
  <c r="D123" i="34" s="1"/>
  <c r="D135" i="33"/>
  <c r="D139" i="33" s="1"/>
  <c r="D122" i="33"/>
  <c r="D80" i="31"/>
  <c r="D80" i="27"/>
  <c r="D122" i="32" l="1"/>
  <c r="D123" i="32" s="1"/>
  <c r="D122" i="27"/>
  <c r="D123" i="27" s="1"/>
  <c r="D126" i="37"/>
  <c r="D124" i="37"/>
  <c r="D128" i="37" s="1"/>
  <c r="D140" i="37" s="1"/>
  <c r="D141" i="37" s="1"/>
  <c r="D127" i="37"/>
  <c r="D125" i="37"/>
  <c r="F24" i="38"/>
  <c r="E36" i="38"/>
  <c r="D124" i="28"/>
  <c r="D128" i="28" s="1"/>
  <c r="D140" i="28" s="1"/>
  <c r="D141" i="28" s="1"/>
  <c r="D124" i="30"/>
  <c r="D128" i="30" s="1"/>
  <c r="D140" i="30" s="1"/>
  <c r="D141" i="30" s="1"/>
  <c r="D125" i="30"/>
  <c r="D126" i="30"/>
  <c r="D127" i="28"/>
  <c r="D126" i="28"/>
  <c r="D135" i="34"/>
  <c r="D139" i="34" s="1"/>
  <c r="D126" i="34" s="1"/>
  <c r="D123" i="33"/>
  <c r="D126" i="33" s="1"/>
  <c r="D124" i="32"/>
  <c r="D128" i="32" s="1"/>
  <c r="D140" i="32" s="1"/>
  <c r="D141" i="32" s="1"/>
  <c r="D135" i="31"/>
  <c r="D139" i="31" s="1"/>
  <c r="D122" i="31"/>
  <c r="D123" i="31" s="1"/>
  <c r="D135" i="27"/>
  <c r="D139" i="27" s="1"/>
  <c r="D125" i="32" l="1"/>
  <c r="D126" i="32"/>
  <c r="D127" i="32"/>
  <c r="D15" i="38"/>
  <c r="E15" i="38" s="1"/>
  <c r="F15" i="38" s="1"/>
  <c r="D19" i="38"/>
  <c r="E19" i="38" s="1"/>
  <c r="F19" i="38" s="1"/>
  <c r="D16" i="38"/>
  <c r="E16" i="38" s="1"/>
  <c r="F16" i="38" s="1"/>
  <c r="D127" i="33"/>
  <c r="D125" i="33"/>
  <c r="D124" i="34"/>
  <c r="D128" i="34" s="1"/>
  <c r="D140" i="34" s="1"/>
  <c r="D141" i="34" s="1"/>
  <c r="D127" i="34"/>
  <c r="D125" i="34"/>
  <c r="E23" i="38"/>
  <c r="F23" i="38" s="1"/>
  <c r="D124" i="33"/>
  <c r="D128" i="33" s="1"/>
  <c r="D140" i="33" s="1"/>
  <c r="D141" i="33" s="1"/>
  <c r="D124" i="31"/>
  <c r="D128" i="31" s="1"/>
  <c r="D140" i="31" s="1"/>
  <c r="D141" i="31" s="1"/>
  <c r="D127" i="31"/>
  <c r="D126" i="31"/>
  <c r="D125" i="31"/>
  <c r="D124" i="27"/>
  <c r="D128" i="27" s="1"/>
  <c r="D140" i="27" s="1"/>
  <c r="D141" i="27" s="1"/>
  <c r="D127" i="27"/>
  <c r="D126" i="27"/>
  <c r="D125" i="27"/>
  <c r="D20" i="38" l="1"/>
  <c r="E20" i="38" s="1"/>
  <c r="F20" i="38" s="1"/>
  <c r="D17" i="38"/>
  <c r="E17" i="38" s="1"/>
  <c r="F17" i="38" s="1"/>
  <c r="D18" i="38"/>
  <c r="E18" i="38" s="1"/>
  <c r="F18" i="38" s="1"/>
  <c r="D14" i="38"/>
  <c r="E14" i="38" s="1"/>
  <c r="F14" i="38" l="1"/>
  <c r="E25" i="38"/>
  <c r="F25" i="38" l="1"/>
  <c r="F36" i="38" s="1"/>
  <c r="F38" i="38" s="1"/>
</calcChain>
</file>

<file path=xl/sharedStrings.xml><?xml version="1.0" encoding="utf-8"?>
<sst xmlns="http://schemas.openxmlformats.org/spreadsheetml/2006/main" count="2671" uniqueCount="235">
  <si>
    <t>-</t>
  </si>
  <si>
    <t>ITEM</t>
  </si>
  <si>
    <t>Licitação Nº</t>
  </si>
  <si>
    <t>IDENTIFICAÇÃO DOS SERVIÇOS</t>
  </si>
  <si>
    <t>Tipo de Serviço</t>
  </si>
  <si>
    <t>Unidade de Medida</t>
  </si>
  <si>
    <t xml:space="preserve">Quantidade </t>
  </si>
  <si>
    <t xml:space="preserve">Posto </t>
  </si>
  <si>
    <t>A</t>
  </si>
  <si>
    <t xml:space="preserve">Data de elaboração da Planilha (dia/mês/ano) </t>
  </si>
  <si>
    <t>B</t>
  </si>
  <si>
    <t xml:space="preserve">Município/UF </t>
  </si>
  <si>
    <t>Brasília/DF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</si>
  <si>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</si>
  <si>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</si>
  <si>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</si>
  <si>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</si>
  <si>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</si>
  <si>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</si>
  <si>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</si>
  <si>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</si>
  <si>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</si>
  <si>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</si>
  <si>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</si>
  <si>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</si>
  <si>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</si>
  <si>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</si>
  <si>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</si>
  <si>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</si>
  <si>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</si>
  <si>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</si>
  <si>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</si>
  <si>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</si>
  <si>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</si>
  <si>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</si>
  <si>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</si>
  <si>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</si>
  <si>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t>SUBTOTAL DO SUBMÓDULO 2.1</t>
  </si>
  <si>
    <t>Incidência do submódulo 2.2 sobre o submódulo 2.1</t>
  </si>
  <si>
    <t>TOTAL DO SUBMÓDULO 2.1</t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</si>
  <si>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</si>
  <si>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</si>
  <si>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</si>
  <si>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</si>
  <si>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</si>
  <si>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</si>
  <si>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</si>
  <si>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</si>
  <si>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</si>
  <si>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</si>
  <si>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</si>
  <si>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</si>
  <si>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</si>
  <si>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</si>
  <si>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</si>
  <si>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t>Submódulo 2.3 – Benefícios Mensais e Diários</t>
  </si>
  <si>
    <t>2.3</t>
  </si>
  <si>
    <t>Benefícios Mensais e Diários</t>
  </si>
  <si>
    <t>Valor unitário/dia (R$)</t>
  </si>
  <si>
    <t>Valor Mensal (R$)</t>
  </si>
  <si>
    <t>TOTAL DO SUBMÓDULO 2.3</t>
  </si>
  <si>
    <t>QUADRO RESUMO DO MÓDULO 2- ENCARGOS E BENEFÍCIOS ANUAIS, MENSAIS E DIÁRIOS</t>
  </si>
  <si>
    <t>Encargos e Benefícios Anuais, Mensais e diarios</t>
  </si>
  <si>
    <t>TOTAL DO MÓDULO 2</t>
  </si>
  <si>
    <t>MÓDULO 3: PROVISÃO PARA RESCISÃO (REDAÇÃO DADA PELA INSTRUÇÃO NORMATIVA Nº 7, DE 2018)</t>
  </si>
  <si>
    <t>Provisão para Rescisão</t>
  </si>
  <si>
    <t>Aviso prévio indenizado</t>
  </si>
  <si>
    <t>Aviso prévio trabalhado</t>
  </si>
  <si>
    <t>TOTAL DO MÓDULO 3</t>
  </si>
  <si>
    <t>MÓDULO 4: CUSTO DE REPOSIÇÃO DO PROFISSIONAL AUSENTE</t>
  </si>
  <si>
    <t>Submódulo 4.1 – Substituto nas Ausências Legais (Redação dada pela Instrução Normativa nº 7, de 2018)</t>
  </si>
  <si>
    <t>4.1</t>
  </si>
  <si>
    <t>Ausências Legais</t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</si>
  <si>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</si>
  <si>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</si>
  <si>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</si>
  <si>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</si>
  <si>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</si>
  <si>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</si>
  <si>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</si>
  <si>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</si>
  <si>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</si>
  <si>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</si>
  <si>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</si>
  <si>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</si>
  <si>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</si>
  <si>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Máquinas e Equipamentos</t>
  </si>
  <si>
    <t>TOTAL DO MÓDULO 5</t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</si>
  <si>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</si>
  <si>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</si>
  <si>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</si>
  <si>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</si>
  <si>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</si>
  <si>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</si>
  <si>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</si>
  <si>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</si>
  <si>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DO MÓDULO 6</t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</si>
  <si>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</si>
  <si>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</si>
  <si>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</si>
  <si>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</si>
  <si>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</si>
  <si>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</si>
  <si>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</si>
  <si>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</si>
  <si>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</si>
  <si>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</si>
  <si>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</si>
  <si>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2142-05</t>
  </si>
  <si>
    <t>4101-05</t>
  </si>
  <si>
    <t>2512-05</t>
  </si>
  <si>
    <t>2522-10</t>
  </si>
  <si>
    <t>2410-05</t>
  </si>
  <si>
    <t>[A]</t>
  </si>
  <si>
    <t>[B]</t>
  </si>
  <si>
    <t>[C] = [A] X [B]</t>
  </si>
  <si>
    <t>[D] = [C] X 12</t>
  </si>
  <si>
    <t>QUANTIDADE
POSTOS</t>
  </si>
  <si>
    <t>VALOR
UNITÁRIO</t>
  </si>
  <si>
    <t>VALOR
TOTAL</t>
  </si>
  <si>
    <t>VALOR
ANUAL</t>
  </si>
  <si>
    <t>DESCRIÇÃO</t>
  </si>
  <si>
    <t>DESPESAS EVENTUAIS</t>
  </si>
  <si>
    <t>SUBTOTAL DAS DESPESAS EVENTUAIS (R$)</t>
  </si>
  <si>
    <t>VALOR GLOBAL PARA 12 MESES (R$)</t>
  </si>
  <si>
    <t>VALOR TOTAL DAS DESPESAS FIXAS</t>
  </si>
  <si>
    <t>[E]</t>
  </si>
  <si>
    <t>[F]</t>
  </si>
  <si>
    <t>[G] = [E] X [F]</t>
  </si>
  <si>
    <t>[H] = [G] X 12</t>
  </si>
  <si>
    <t>QUADRO RESUMO</t>
  </si>
  <si>
    <t>DESPESAS FIXAS</t>
  </si>
  <si>
    <t>QUANTIDADE
ANUAL</t>
  </si>
  <si>
    <t>VALOR DO DESLOCAMENTO</t>
  </si>
  <si>
    <t>Passagens áreas</t>
  </si>
  <si>
    <t>Total</t>
  </si>
  <si>
    <t>Custos Indiretos e Lucro</t>
  </si>
  <si>
    <t>TOTAL – CUSTOS INDIRETOS E LUCRO</t>
  </si>
  <si>
    <t>TOTAL - TRIBUTOS</t>
  </si>
  <si>
    <t>VALOR TOTAL POR DESLOCAMENTO AÉREO (PASSAGENS)</t>
  </si>
  <si>
    <t>MÉDIA MENSAL</t>
  </si>
  <si>
    <t>Deslocamento terrestre (veículo+combustível - 2 diárias)</t>
  </si>
  <si>
    <t>Hospedagem</t>
  </si>
  <si>
    <t>DESLOCAMENTO AÉREO (UD1)</t>
  </si>
  <si>
    <t>DESLOCAMENTO TERRESTRE (UD2)</t>
  </si>
  <si>
    <t>DIÁRIAS (UD3)</t>
  </si>
  <si>
    <t>PLANILHA ESTIMATIVA PARA O CUSTO DOS DESLOCAMENTOS AÉREOS (PASSAGENS) - UD1</t>
  </si>
  <si>
    <t>PLANILHA ESTIMATIVA PARA O CUSTO DOS DESLOCAMENTOS TERRESTRES - UD2</t>
  </si>
  <si>
    <t>PLANILHA ESTIMATIVA PARA O CUSTO DAS DIÁRIAS - UD3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</si>
  <si>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</si>
  <si>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</si>
  <si>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</si>
  <si>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</si>
  <si>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</si>
  <si>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</si>
  <si>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</si>
  <si>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</si>
  <si>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</si>
  <si>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</si>
  <si>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VALOR DESPESAS FIXAS + DESPESAS EVENTUAIS (R$)</t>
  </si>
  <si>
    <t>2521-05</t>
  </si>
  <si>
    <t>Apoio Técnico Especilizado</t>
  </si>
  <si>
    <t>Engenheiro Civil (Engenheiro Sênior)</t>
  </si>
  <si>
    <t>Engenheiro Civil (Coordenador)</t>
  </si>
  <si>
    <t>Engenheiro Civil (Engenheiro Pleno)</t>
  </si>
  <si>
    <t>Engenheiro Civil (Coordenador) - CBO 2142-05</t>
  </si>
  <si>
    <t>Engenheiro Civil (Engenheiro Sênior) - CBO 2142-05</t>
  </si>
  <si>
    <t>Engenheiro Civil (Engenheiro Pleno) - CBO 2142-05</t>
  </si>
  <si>
    <t>Economista (Profissional Sênior) - CBO 2512-05</t>
  </si>
  <si>
    <t>Economista (Profissional Sênior)</t>
  </si>
  <si>
    <t>Supervisor Administrativo (Profissional Sênior) - CBO 4101-05</t>
  </si>
  <si>
    <t>Supervisor Administrativo (Profissional Sênior)</t>
  </si>
  <si>
    <t>Advogado (Profissional Sênior) - CBO 2410-05</t>
  </si>
  <si>
    <t>Advogado (Profissional Sênior)</t>
  </si>
  <si>
    <t>Advogado (Profissional Auxiliar) - CBO 2410-05</t>
  </si>
  <si>
    <t>Advogado (Profissional Auxiliar)</t>
  </si>
  <si>
    <t>Administrador (Profissional Auxiliar) - CBO 2521-05</t>
  </si>
  <si>
    <t>Administrador (Profissional Auxiliar)</t>
  </si>
  <si>
    <t>4110-10</t>
  </si>
  <si>
    <t>Assistente Administrativo (Técnico Pleno)</t>
  </si>
  <si>
    <t>50500.308176/2019-62</t>
  </si>
  <si>
    <t>1.11</t>
  </si>
  <si>
    <t>COORDENADOR GERAL (P0) - CBO 2142-05</t>
  </si>
  <si>
    <r>
      <rPr>
        <b/>
        <sz val="11"/>
        <color indexed="8"/>
        <rFont val="Ecofont Vera Sans"/>
        <family val="2"/>
      </rPr>
      <t xml:space="preserve">Nota 1: </t>
    </r>
    <r>
      <rPr>
        <sz val="11"/>
        <color indexed="8"/>
        <rFont val="Ecofont Vera Sans"/>
        <family val="2"/>
      </rPr>
      <t>Custos Indiretos, Tributos e Lucro por valor do total de deslocamentos</t>
    </r>
  </si>
  <si>
    <r>
      <rPr>
        <b/>
        <sz val="11"/>
        <color indexed="8"/>
        <rFont val="Ecofont Vera Sans"/>
        <family val="2"/>
      </rPr>
      <t>Nota 2:</t>
    </r>
    <r>
      <rPr>
        <sz val="11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</si>
  <si>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11"/>
        <color indexed="8"/>
        <rFont val="Ecofont Vera Sans"/>
        <family val="2"/>
      </rPr>
      <t>Nota 3</t>
    </r>
    <r>
      <rPr>
        <sz val="11"/>
        <color indexed="8"/>
        <rFont val="Ecofont Vera Sans"/>
        <family val="2"/>
      </rPr>
      <t>: Pesquisas foram realizadas em 21/10/2019, levando em consideração o dia 28/10/2019 (ida) e dia 30/10/2019 (volta) com Menor Números de Conexões.</t>
    </r>
  </si>
  <si>
    <r>
      <rPr>
        <b/>
        <sz val="11"/>
        <color indexed="8"/>
        <rFont val="Ecofont Vera Sans"/>
        <family val="2"/>
      </rPr>
      <t>Nota 4</t>
    </r>
    <r>
      <rPr>
        <sz val="11"/>
        <color indexed="8"/>
        <rFont val="Ecofont Vera Sans"/>
        <family val="2"/>
      </rPr>
      <t>: Não foi considerada passagem aérea para deslocamento entre Brasília/DF e Goiânia/GO, dada à proximidade dessas capitais. Foram considerados apenas os custos com veículo alugado.</t>
    </r>
  </si>
  <si>
    <r>
      <t>N</t>
    </r>
    <r>
      <rPr>
        <strike/>
        <sz val="11"/>
        <color indexed="8"/>
        <rFont val="Ecofont Vera Sans"/>
        <family val="2"/>
      </rPr>
      <t>º</t>
    </r>
    <r>
      <rPr>
        <sz val="11"/>
        <color indexed="8"/>
        <rFont val="Ecofont Vera Sans"/>
        <family val="2"/>
      </rPr>
      <t xml:space="preserve"> Processo 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</si>
  <si>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</si>
  <si>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1"/>
        <rFont val="Ecofont Vera Sans"/>
        <family val="2"/>
      </rPr>
      <t>(1/12)</t>
    </r>
  </si>
  <si>
    <r>
      <t xml:space="preserve">Férias e Adicional de Férias </t>
    </r>
    <r>
      <rPr>
        <b/>
        <sz val="11"/>
        <rFont val="Ecofont Vera Sans"/>
        <family val="2"/>
      </rPr>
      <t>(*apenas adicional de férias do titular)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</si>
  <si>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1"/>
        <color indexed="8"/>
        <rFont val="Ecofont Vera Sans"/>
        <family val="2"/>
      </rPr>
      <t>(Redação dada pela Instrução Normativa nº 7, de 2018)</t>
    </r>
  </si>
  <si>
    <r>
      <rPr>
        <b/>
        <sz val="11"/>
        <color indexed="8"/>
        <rFont val="Ecofont Vera Sans"/>
        <family val="2"/>
      </rPr>
      <t xml:space="preserve">Nota 2: </t>
    </r>
    <r>
      <rPr>
        <sz val="11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</si>
  <si>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1"/>
        <color indexed="8"/>
        <rFont val="Ecofont Vera Sans"/>
        <family val="2"/>
      </rPr>
      <t xml:space="preserve">Nota 3: </t>
    </r>
    <r>
      <rPr>
        <sz val="11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1"/>
        <color indexed="8"/>
        <rFont val="Ecofont Vera Sans"/>
        <family val="2"/>
      </rPr>
      <t>(Incluído pela Instrução Normativa nº 7, de 2018)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</si>
  <si>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</si>
  <si>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1"/>
        <color indexed="8"/>
        <rFont val="Ecofont Vera Sans"/>
        <family val="2"/>
      </rPr>
      <t xml:space="preserve">Nota 2: </t>
    </r>
    <r>
      <rPr>
        <sz val="11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</si>
  <si>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1"/>
        <color indexed="8"/>
        <rFont val="Ecofont Vera Sans"/>
        <family val="2"/>
      </rPr>
      <t>Nota 3:</t>
    </r>
    <r>
      <rPr>
        <sz val="11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</si>
  <si>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Outros - especificar </t>
    </r>
    <r>
      <rPr>
        <sz val="11"/>
        <color indexed="8"/>
        <rFont val="Ecofont Vera Sans"/>
        <family val="2"/>
      </rPr>
      <t xml:space="preserve">(Cláusula </t>
    </r>
    <r>
      <rPr>
        <sz val="11"/>
        <color indexed="10"/>
        <rFont val="Ecofont Vera Sans"/>
        <family val="2"/>
      </rPr>
      <t>XX</t>
    </r>
    <r>
      <rPr>
        <sz val="11"/>
        <color indexed="8"/>
        <rFont val="Ecofont Vera Sans"/>
        <family val="2"/>
      </rPr>
      <t xml:space="preserve"> da Convenção Coletiva de Trabalho)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</si>
  <si>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1"/>
        <color indexed="8"/>
        <rFont val="Ecofont Vera Sans"/>
        <family val="2"/>
      </rPr>
      <t>(Redação dada pela Instrução Normativa nº 7, de 2018)</t>
    </r>
  </si>
  <si>
    <r>
      <t xml:space="preserve">Substituto na cobertura de férias </t>
    </r>
    <r>
      <rPr>
        <b/>
        <sz val="11"/>
        <color indexed="8"/>
        <rFont val="Ecofont Vera Sans"/>
        <family val="2"/>
      </rPr>
      <t>(*salário substituto + 1/12 avos 13º + 1/12 avos férias + 1/12 avos adicional de férias)</t>
    </r>
  </si>
  <si>
    <r>
      <rPr>
        <b/>
        <sz val="11"/>
        <color indexed="8"/>
        <rFont val="Ecofont Vera Sans"/>
        <family val="2"/>
      </rPr>
      <t>Nota:</t>
    </r>
    <r>
      <rPr>
        <sz val="11"/>
        <color indexed="8"/>
        <rFont val="Ecofont Vera Sans"/>
        <family val="2"/>
      </rPr>
      <t xml:space="preserve"> Valores mensais por empregado</t>
    </r>
  </si>
  <si>
    <r>
      <rPr>
        <b/>
        <sz val="11"/>
        <color indexed="8"/>
        <rFont val="Ecofont Vera Sans"/>
        <family val="2"/>
      </rPr>
      <t>Nota 1</t>
    </r>
    <r>
      <rPr>
        <sz val="11"/>
        <color indexed="8"/>
        <rFont val="Ecofont Vera Sans"/>
        <family val="2"/>
      </rPr>
      <t>: Custos indiretos, tributos e lucro por empregado</t>
    </r>
  </si>
  <si>
    <r>
      <rPr>
        <b/>
        <sz val="11"/>
        <color indexed="8"/>
        <rFont val="Ecofont Vera Sans"/>
        <family val="2"/>
      </rPr>
      <t>Nota2:</t>
    </r>
    <r>
      <rPr>
        <sz val="11"/>
        <color indexed="8"/>
        <rFont val="Ecofont Vera Sans"/>
        <family val="2"/>
      </rPr>
      <t xml:space="preserve"> O valor referente a  tributos é obtido aplicando-se percentual sobre o valor do faturamento</t>
    </r>
  </si>
  <si>
    <t>OBS: Os licitantes devem preenche os campos marcados em AMARELO</t>
  </si>
  <si>
    <t>LOGOTIPO</t>
  </si>
  <si>
    <t>RAZÃO SOCIAL:</t>
  </si>
  <si>
    <t>CNPJ:</t>
  </si>
  <si>
    <t>ENDEREÇO:</t>
  </si>
  <si>
    <t>FONE:</t>
  </si>
  <si>
    <r>
      <t xml:space="preserve">Transporte </t>
    </r>
    <r>
      <rPr>
        <sz val="11"/>
        <color indexed="8"/>
        <rFont val="Ecofont Vera Sans"/>
        <family val="2"/>
      </rPr>
      <t>(considerando 22 dias úteis)</t>
    </r>
  </si>
  <si>
    <r>
      <t xml:space="preserve">Auxílio Alimentação - </t>
    </r>
    <r>
      <rPr>
        <sz val="11"/>
        <color indexed="8"/>
        <rFont val="Ecofont Vera Sans"/>
        <family val="2"/>
      </rPr>
      <t xml:space="preserve">(Cláusula </t>
    </r>
    <r>
      <rPr>
        <sz val="11"/>
        <color indexed="10"/>
        <rFont val="Ecofont Vera Sans"/>
        <family val="2"/>
      </rPr>
      <t>XX</t>
    </r>
    <r>
      <rPr>
        <sz val="11"/>
        <color indexed="8"/>
        <rFont val="Ecofont Vera Sans"/>
        <family val="2"/>
      </rPr>
      <t xml:space="preserve"> da Convenção Coletiva de Trabalho) (considerando 22 dias úteis)</t>
    </r>
  </si>
  <si>
    <r>
      <t xml:space="preserve">Assistência Médica e familiar </t>
    </r>
    <r>
      <rPr>
        <b/>
        <sz val="11"/>
        <color rgb="FF00B050"/>
        <rFont val="Ecofont Vera Sans"/>
        <family val="2"/>
      </rPr>
      <t>*</t>
    </r>
    <r>
      <rPr>
        <sz val="11"/>
        <color theme="1"/>
        <rFont val="Ecofont Vera Sans"/>
        <family val="2"/>
      </rPr>
      <t xml:space="preserve"> </t>
    </r>
    <r>
      <rPr>
        <sz val="11"/>
        <color indexed="8"/>
        <rFont val="Ecofont Vera Sans"/>
        <family val="2"/>
      </rPr>
      <t xml:space="preserve">(Cláusula </t>
    </r>
    <r>
      <rPr>
        <sz val="11"/>
        <color indexed="10"/>
        <rFont val="Ecofont Vera Sans"/>
        <family val="2"/>
      </rPr>
      <t>XX</t>
    </r>
    <r>
      <rPr>
        <sz val="11"/>
        <color indexed="8"/>
        <rFont val="Ecofont Vera Sans"/>
        <family val="2"/>
      </rPr>
      <t xml:space="preserve"> da Convenção Coletiva de Trabalho)</t>
    </r>
  </si>
  <si>
    <t>* Não será admitida a inclusão de benefícios que onerem apenas o tomador de serviços, nos termos do PARECER N.º 15/2014/CPLC/DEPCONSU/PGF/AGU</t>
  </si>
  <si>
    <t>ENGENHEIRO CIVIL - PLENO (P2) - CBO 2142-05</t>
  </si>
  <si>
    <t>PROFISSIONAL SÊNIOR - ECONOMISTA (P1) - CBO 2512-05</t>
  </si>
  <si>
    <t>PROFISSIONAL SÊNIOR - SUPERVISOR ADMINISTRATIVO (P1) - CBO 4101-05</t>
  </si>
  <si>
    <t>PROFISSIONAL PLENO - CONTADOR (P2) - CBO 2522-10</t>
  </si>
  <si>
    <t>PROFISSIONAL SÊNIOR - ADVOGADO (P1) - CBO 2410-05</t>
  </si>
  <si>
    <t>PROFISSIONAL AUXILIAR - ADVOGADO (P4)  - CBO 2410-05</t>
  </si>
  <si>
    <t>PROFISSIONAL AUXILIAR - ADMINISTRADOR (P4)  - CBO 2521-05</t>
  </si>
  <si>
    <t>PROFISSIONAL JÚNIOR - ASSISTENTE  ADMINISTRATIVO (P3) - CBO 4110-10</t>
  </si>
  <si>
    <t>TÉCNICO SÊNIOR (T1) - CBO 4110-05</t>
  </si>
  <si>
    <t>TÉCNICO PLENO (T2) - CBO 4110-05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</si>
  <si>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</si>
  <si>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</si>
  <si>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</si>
  <si>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</si>
  <si>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t>02/2020</t>
  </si>
  <si>
    <t>Contador (Profissional Pleno) - CBO 2522-10</t>
  </si>
  <si>
    <t>Contador (Profissional Pleno)</t>
  </si>
  <si>
    <t>Assistente Administrativo (Profissional Júnior) - CBO 4110-10</t>
  </si>
  <si>
    <t xml:space="preserve">Assistente Administrativo </t>
  </si>
  <si>
    <t>Auxiliar de Escritório (Técnico Sênior) - CBO 4110-05</t>
  </si>
  <si>
    <t>Auxiliar de Escritório
(Técnico Sênior)</t>
  </si>
  <si>
    <t>Auxiliar de Escritório (Técnico Pleno) - CBO 4110-05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</si>
</sst>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_ ;\-#,##0\ "/>
    <numFmt numFmtId="166" formatCode="0.000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Ecofont Vera Sans"/>
      <family val="2"/>
    </font>
    <font>
      <sz val="11"/>
      <color theme="1"/>
      <name val="Ecofont Vera Sans"/>
      <family val="2"/>
    </font>
    <font>
      <sz val="11"/>
      <name val="Ecofont Vera Sans"/>
      <family val="2"/>
    </font>
    <font>
      <b/>
      <sz val="11"/>
      <color indexed="8"/>
      <name val="Ecofont Vera Sans"/>
      <family val="2"/>
    </font>
    <font>
      <sz val="11"/>
      <color indexed="8"/>
      <name val="Ecofont Vera Sans"/>
      <family val="2"/>
    </font>
    <font>
      <strike/>
      <sz val="11"/>
      <color indexed="8"/>
      <name val="Ecofont Vera Sans"/>
      <family val="2"/>
    </font>
    <font>
      <b/>
      <sz val="11"/>
      <name val="Ecofont Vera Sans"/>
      <family val="2"/>
    </font>
    <font>
      <sz val="11"/>
      <color indexed="10"/>
      <name val="Ecofont Vera Sans"/>
      <family val="2"/>
    </font>
    <font>
      <b/>
      <sz val="10"/>
      <color theme="1"/>
      <name val="Ecofont Vera Sans"/>
      <family val="2"/>
    </font>
    <font>
      <b/>
      <sz val="10"/>
      <color indexed="8"/>
      <name val="Ecofont Vera Sans"/>
      <family val="2"/>
    </font>
    <font>
      <sz val="10"/>
      <color theme="1"/>
      <name val="Ecofont Vera Sans"/>
      <family val="2"/>
    </font>
    <font>
      <b/>
      <sz val="11"/>
      <color rgb="FF00B050"/>
      <name val="Ecofont Vera Sans"/>
      <family val="2"/>
    </font>
    <font>
      <sz val="9"/>
      <color indexed="10"/>
      <name val="Ecofont Vera Sans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6">
    <xf numFmtId="0" fontId="0" fillId="0" borderId="0" xfId="0"/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0" fontId="4" fillId="0" borderId="1" xfId="0" applyFont="1" applyBorder="1" applyAlignment="1" applyProtection="1">
      <alignment vertical="top" wrapText="1"/>
      <protection hidden="1"/>
    </xf>
    <xf numFmtId="0" fontId="4" fillId="0" borderId="0" xfId="0" applyFont="1" applyProtection="1">
      <protection hidden="1"/>
    </xf>
    <xf numFmtId="0" fontId="3" fillId="6" borderId="14" xfId="0" applyFont="1" applyFill="1" applyBorder="1" applyAlignment="1" applyProtection="1">
      <alignment horizontal="center" vertical="center" wrapText="1"/>
      <protection hidden="1"/>
    </xf>
    <xf numFmtId="0" fontId="4" fillId="3" borderId="0" xfId="0" applyFont="1" applyFill="1" applyBorder="1" applyAlignment="1" applyProtection="1">
      <alignment horizontal="center" vertical="center" wrapText="1"/>
      <protection hidden="1"/>
    </xf>
    <xf numFmtId="165" fontId="4" fillId="3" borderId="0" xfId="1" applyNumberFormat="1" applyFont="1" applyFill="1" applyBorder="1" applyAlignment="1" applyProtection="1">
      <alignment horizontal="center" vertical="center" wrapText="1"/>
      <protection hidden="1"/>
    </xf>
    <xf numFmtId="1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top" wrapText="1"/>
      <protection hidden="1"/>
    </xf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164" fontId="4" fillId="3" borderId="1" xfId="5" applyFont="1" applyFill="1" applyBorder="1" applyAlignment="1" applyProtection="1">
      <alignment horizontal="center" vertical="center" wrapText="1"/>
      <protection hidden="1"/>
    </xf>
    <xf numFmtId="1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wrapText="1"/>
      <protection hidden="1"/>
    </xf>
    <xf numFmtId="164" fontId="4" fillId="4" borderId="1" xfId="5" applyFont="1" applyFill="1" applyBorder="1" applyAlignment="1" applyProtection="1">
      <alignment horizontal="center" wrapText="1"/>
      <protection locked="0"/>
    </xf>
    <xf numFmtId="164" fontId="3" fillId="5" borderId="1" xfId="5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2" applyNumberFormat="1" applyFont="1" applyFill="1" applyBorder="1" applyAlignment="1" applyProtection="1">
      <alignment horizontal="center" vertical="top" wrapText="1"/>
      <protection hidden="1"/>
    </xf>
    <xf numFmtId="164" fontId="5" fillId="3" borderId="1" xfId="5" applyFont="1" applyFill="1" applyBorder="1" applyAlignment="1" applyProtection="1">
      <alignment horizontal="center" vertical="top" wrapText="1"/>
      <protection hidden="1"/>
    </xf>
    <xf numFmtId="10" fontId="3" fillId="5" borderId="1" xfId="5" applyNumberFormat="1" applyFont="1" applyFill="1" applyBorder="1" applyAlignment="1" applyProtection="1">
      <alignment horizontal="center" vertical="top" wrapText="1"/>
      <protection hidden="1"/>
    </xf>
    <xf numFmtId="164" fontId="3" fillId="5" borderId="1" xfId="5" applyFont="1" applyFill="1" applyBorder="1" applyAlignment="1" applyProtection="1">
      <alignment horizontal="center" vertical="top" wrapText="1"/>
      <protection hidden="1"/>
    </xf>
    <xf numFmtId="0" fontId="9" fillId="5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2" applyNumberFormat="1" applyFont="1" applyFill="1" applyBorder="1" applyAlignment="1" applyProtection="1">
      <alignment horizontal="center" wrapText="1"/>
      <protection hidden="1"/>
    </xf>
    <xf numFmtId="164" fontId="5" fillId="0" borderId="1" xfId="5" applyFont="1" applyFill="1" applyBorder="1" applyAlignment="1" applyProtection="1">
      <alignment horizontal="center" wrapText="1"/>
      <protection hidden="1"/>
    </xf>
    <xf numFmtId="10" fontId="5" fillId="4" borderId="1" xfId="2" applyNumberFormat="1" applyFont="1" applyFill="1" applyBorder="1" applyAlignment="1" applyProtection="1">
      <alignment horizontal="center" wrapText="1"/>
      <protection locked="0"/>
    </xf>
    <xf numFmtId="10" fontId="9" fillId="5" borderId="1" xfId="2" applyNumberFormat="1" applyFont="1" applyFill="1" applyBorder="1" applyAlignment="1" applyProtection="1">
      <alignment horizontal="center" wrapText="1"/>
      <protection hidden="1"/>
    </xf>
    <xf numFmtId="164" fontId="9" fillId="5" borderId="1" xfId="5" applyFont="1" applyFill="1" applyBorder="1" applyAlignment="1" applyProtection="1">
      <alignment horizontal="center" wrapText="1"/>
      <protection hidden="1"/>
    </xf>
    <xf numFmtId="0" fontId="4" fillId="0" borderId="1" xfId="0" applyFont="1" applyBorder="1" applyAlignment="1" applyProtection="1">
      <alignment wrapText="1"/>
      <protection hidden="1"/>
    </xf>
    <xf numFmtId="0" fontId="4" fillId="5" borderId="1" xfId="0" applyFont="1" applyFill="1" applyBorder="1" applyAlignment="1" applyProtection="1">
      <alignment wrapText="1"/>
      <protection hidden="1"/>
    </xf>
    <xf numFmtId="0" fontId="4" fillId="3" borderId="1" xfId="0" applyFont="1" applyFill="1" applyBorder="1" applyAlignment="1" applyProtection="1">
      <alignment vertical="top" wrapText="1"/>
      <protection hidden="1"/>
    </xf>
    <xf numFmtId="10" fontId="4" fillId="3" borderId="1" xfId="5" applyNumberFormat="1" applyFont="1" applyFill="1" applyBorder="1" applyAlignment="1" applyProtection="1">
      <alignment horizontal="center" wrapText="1"/>
      <protection hidden="1"/>
    </xf>
    <xf numFmtId="164" fontId="4" fillId="3" borderId="1" xfId="5" applyFont="1" applyFill="1" applyBorder="1" applyAlignment="1" applyProtection="1">
      <alignment horizontal="center" wrapText="1"/>
      <protection hidden="1"/>
    </xf>
    <xf numFmtId="10" fontId="3" fillId="5" borderId="1" xfId="5" applyNumberFormat="1" applyFont="1" applyFill="1" applyBorder="1" applyAlignment="1" applyProtection="1">
      <alignment horizontal="center" wrapText="1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hidden="1"/>
    </xf>
    <xf numFmtId="166" fontId="5" fillId="4" borderId="1" xfId="2" applyNumberFormat="1" applyFont="1" applyFill="1" applyBorder="1" applyAlignment="1" applyProtection="1">
      <alignment horizontal="center" vertical="center" wrapText="1"/>
      <protection locked="0"/>
    </xf>
    <xf numFmtId="166" fontId="9" fillId="5" borderId="1" xfId="2" applyNumberFormat="1" applyFont="1" applyFill="1" applyBorder="1" applyAlignment="1" applyProtection="1">
      <alignment horizontal="center" wrapText="1"/>
      <protection hidden="1"/>
    </xf>
    <xf numFmtId="10" fontId="4" fillId="4" borderId="1" xfId="2" applyNumberFormat="1" applyFont="1" applyFill="1" applyBorder="1" applyAlignment="1" applyProtection="1">
      <alignment horizontal="center" wrapText="1"/>
      <protection locked="0"/>
    </xf>
    <xf numFmtId="10" fontId="3" fillId="5" borderId="1" xfId="2" applyNumberFormat="1" applyFont="1" applyFill="1" applyBorder="1" applyAlignment="1" applyProtection="1">
      <alignment horizontal="center" wrapText="1"/>
      <protection hidden="1"/>
    </xf>
    <xf numFmtId="164" fontId="4" fillId="0" borderId="1" xfId="5" applyFont="1" applyBorder="1" applyAlignment="1" applyProtection="1">
      <alignment horizontal="center" vertical="center" wrapText="1"/>
      <protection hidden="1"/>
    </xf>
    <xf numFmtId="10" fontId="3" fillId="3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5" applyFont="1" applyBorder="1" applyAlignment="1" applyProtection="1">
      <alignment horizontal="center" vertical="center" wrapText="1"/>
      <protection hidden="1"/>
    </xf>
    <xf numFmtId="10" fontId="4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hidden="1"/>
    </xf>
    <xf numFmtId="0" fontId="4" fillId="3" borderId="1" xfId="0" applyFont="1" applyFill="1" applyBorder="1" applyAlignment="1" applyProtection="1">
      <alignment horizontal="center" vertical="top" wrapText="1"/>
      <protection hidden="1"/>
    </xf>
    <xf numFmtId="166" fontId="3" fillId="5" borderId="1" xfId="2" applyNumberFormat="1" applyFont="1" applyFill="1" applyBorder="1" applyAlignment="1" applyProtection="1">
      <alignment horizontal="center" wrapText="1"/>
      <protection hidden="1"/>
    </xf>
    <xf numFmtId="10" fontId="5" fillId="4" borderId="1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" xfId="5" applyFont="1" applyFill="1" applyBorder="1" applyAlignment="1" applyProtection="1">
      <alignment horizontal="center" vertical="center" wrapText="1"/>
      <protection hidden="1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3" fillId="5" borderId="1" xfId="0" applyFont="1" applyFill="1" applyBorder="1" applyAlignment="1" applyProtection="1">
      <alignment horizontal="center" vertical="top" wrapText="1"/>
      <protection hidden="1"/>
    </xf>
    <xf numFmtId="0" fontId="3" fillId="5" borderId="1" xfId="0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 applyProtection="1">
      <alignment horizontal="center" wrapText="1"/>
      <protection hidden="1"/>
    </xf>
    <xf numFmtId="0" fontId="3" fillId="0" borderId="8" xfId="0" applyFont="1" applyBorder="1" applyAlignment="1" applyProtection="1">
      <alignment horizontal="center"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3" fillId="0" borderId="8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0" xfId="0" applyFont="1" applyProtection="1"/>
    <xf numFmtId="0" fontId="4" fillId="0" borderId="0" xfId="0" applyFont="1" applyBorder="1" applyProtection="1"/>
    <xf numFmtId="0" fontId="4" fillId="0" borderId="9" xfId="0" applyFont="1" applyBorder="1" applyProtection="1"/>
    <xf numFmtId="0" fontId="4" fillId="0" borderId="11" xfId="0" applyFont="1" applyBorder="1" applyProtection="1"/>
    <xf numFmtId="0" fontId="4" fillId="0" borderId="3" xfId="0" applyFont="1" applyBorder="1" applyProtection="1"/>
    <xf numFmtId="0" fontId="4" fillId="0" borderId="1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5" applyFont="1" applyBorder="1" applyAlignment="1" applyProtection="1">
      <alignment horizontal="center" wrapText="1"/>
    </xf>
    <xf numFmtId="9" fontId="4" fillId="0" borderId="0" xfId="2" applyFont="1" applyProtection="1"/>
    <xf numFmtId="10" fontId="5" fillId="0" borderId="1" xfId="2" applyNumberFormat="1" applyFont="1" applyFill="1" applyBorder="1" applyAlignment="1" applyProtection="1">
      <alignment horizontal="center" wrapText="1"/>
    </xf>
    <xf numFmtId="164" fontId="5" fillId="0" borderId="1" xfId="5" applyFont="1" applyBorder="1" applyAlignment="1" applyProtection="1">
      <alignment horizontal="center" wrapText="1"/>
    </xf>
    <xf numFmtId="10" fontId="4" fillId="3" borderId="1" xfId="2" applyNumberFormat="1" applyFont="1" applyFill="1" applyBorder="1" applyAlignment="1" applyProtection="1">
      <alignment horizontal="center" vertical="center" wrapText="1"/>
    </xf>
    <xf numFmtId="164" fontId="4" fillId="4" borderId="1" xfId="5" applyFont="1" applyFill="1" applyBorder="1" applyAlignment="1" applyProtection="1">
      <alignment horizontal="center" vertical="center" wrapText="1"/>
      <protection locked="0"/>
    </xf>
    <xf numFmtId="10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 applyProtection="1">
      <alignment horizontal="center" vertical="center" wrapText="1"/>
    </xf>
    <xf numFmtId="164" fontId="3" fillId="0" borderId="1" xfId="5" applyFont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164" fontId="4" fillId="0" borderId="1" xfId="5" applyFont="1" applyBorder="1" applyAlignment="1" applyProtection="1">
      <alignment horizontal="center" vertical="center" wrapText="1"/>
    </xf>
    <xf numFmtId="164" fontId="3" fillId="8" borderId="1" xfId="0" applyNumberFormat="1" applyFont="1" applyFill="1" applyBorder="1" applyAlignment="1" applyProtection="1">
      <alignment horizontal="center" vertical="center" wrapText="1"/>
    </xf>
    <xf numFmtId="10" fontId="3" fillId="8" borderId="1" xfId="0" applyNumberFormat="1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vertical="top" wrapText="1"/>
    </xf>
    <xf numFmtId="164" fontId="3" fillId="5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</xf>
    <xf numFmtId="164" fontId="4" fillId="0" borderId="0" xfId="0" applyNumberFormat="1" applyFont="1" applyProtection="1"/>
    <xf numFmtId="0" fontId="4" fillId="0" borderId="1" xfId="0" applyFont="1" applyFill="1" applyBorder="1" applyAlignment="1" applyProtection="1">
      <alignment horizontal="justify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vertical="center" wrapText="1"/>
    </xf>
    <xf numFmtId="164" fontId="5" fillId="4" borderId="1" xfId="5" applyFont="1" applyFill="1" applyBorder="1" applyAlignment="1" applyProtection="1">
      <alignment horizontal="center" vertical="center" wrapText="1"/>
      <protection locked="0"/>
    </xf>
    <xf numFmtId="164" fontId="5" fillId="0" borderId="1" xfId="5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vertical="center" wrapText="1"/>
    </xf>
    <xf numFmtId="0" fontId="13" fillId="0" borderId="0" xfId="0" applyFont="1" applyAlignment="1" applyProtection="1">
      <alignment vertical="center"/>
      <protection locked="0"/>
    </xf>
    <xf numFmtId="0" fontId="13" fillId="3" borderId="1" xfId="0" applyFont="1" applyFill="1" applyBorder="1" applyAlignment="1" applyProtection="1">
      <alignment vertical="center" wrapText="1"/>
      <protection hidden="1"/>
    </xf>
    <xf numFmtId="0" fontId="11" fillId="4" borderId="5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3" fillId="5" borderId="1" xfId="0" applyFont="1" applyFill="1" applyBorder="1" applyAlignment="1" applyProtection="1">
      <alignment horizontal="center" vertical="top" wrapText="1"/>
      <protection hidden="1"/>
    </xf>
    <xf numFmtId="0" fontId="4" fillId="3" borderId="1" xfId="0" applyFont="1" applyFill="1" applyBorder="1" applyAlignment="1" applyProtection="1">
      <alignment horizontal="left" wrapText="1"/>
      <protection hidden="1"/>
    </xf>
    <xf numFmtId="0" fontId="3" fillId="5" borderId="1" xfId="0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horizontal="left" vertical="top" wrapText="1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4" fillId="0" borderId="5" xfId="0" applyFont="1" applyBorder="1" applyAlignment="1" applyProtection="1">
      <alignment horizontal="left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horizontal="center"/>
      <protection hidden="1"/>
    </xf>
    <xf numFmtId="0" fontId="7" fillId="3" borderId="15" xfId="0" applyFont="1" applyFill="1" applyBorder="1" applyAlignment="1" applyProtection="1">
      <alignment horizontal="left" vertical="center"/>
    </xf>
    <xf numFmtId="0" fontId="7" fillId="3" borderId="5" xfId="0" applyFont="1" applyFill="1" applyBorder="1" applyAlignment="1" applyProtection="1">
      <alignment horizontal="left" vertical="center"/>
    </xf>
    <xf numFmtId="0" fontId="7" fillId="3" borderId="12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0" fontId="4" fillId="0" borderId="13" xfId="0" applyFont="1" applyBorder="1" applyAlignment="1" applyProtection="1">
      <alignment horizontal="left" vertical="center" wrapText="1"/>
      <protection hidden="1"/>
    </xf>
    <xf numFmtId="0" fontId="4" fillId="0" borderId="4" xfId="0" applyFont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 applyProtection="1">
      <alignment horizontal="left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4" fillId="3" borderId="6" xfId="0" applyFont="1" applyFill="1" applyBorder="1" applyAlignment="1" applyProtection="1">
      <alignment horizontal="left" vertical="center" wrapText="1"/>
    </xf>
    <xf numFmtId="0" fontId="4" fillId="3" borderId="5" xfId="0" applyFont="1" applyFill="1" applyBorder="1" applyAlignment="1" applyProtection="1">
      <alignment horizontal="left" vertical="center" wrapText="1"/>
    </xf>
    <xf numFmtId="0" fontId="4" fillId="3" borderId="7" xfId="0" applyFont="1" applyFill="1" applyBorder="1" applyAlignment="1" applyProtection="1">
      <alignment horizontal="left" vertical="center" wrapText="1"/>
    </xf>
    <xf numFmtId="0" fontId="4" fillId="3" borderId="8" xfId="0" applyFont="1" applyFill="1" applyBorder="1" applyAlignment="1" applyProtection="1">
      <alignment horizontal="left" vertical="center" wrapText="1"/>
    </xf>
    <xf numFmtId="0" fontId="4" fillId="3" borderId="0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center" vertical="top" wrapText="1"/>
      <protection hidden="1"/>
    </xf>
    <xf numFmtId="0" fontId="4" fillId="3" borderId="10" xfId="0" applyFont="1" applyFill="1" applyBorder="1" applyAlignment="1" applyProtection="1">
      <alignment horizontal="left" vertical="center" wrapText="1"/>
    </xf>
    <xf numFmtId="164" fontId="3" fillId="5" borderId="13" xfId="5" applyFont="1" applyFill="1" applyBorder="1" applyAlignment="1" applyProtection="1">
      <alignment horizontal="center" wrapText="1"/>
      <protection hidden="1"/>
    </xf>
    <xf numFmtId="164" fontId="3" fillId="5" borderId="2" xfId="5" applyFont="1" applyFill="1" applyBorder="1" applyAlignment="1" applyProtection="1">
      <alignment horizontal="center" wrapText="1"/>
      <protection hidden="1"/>
    </xf>
    <xf numFmtId="164" fontId="4" fillId="4" borderId="13" xfId="5" applyFont="1" applyFill="1" applyBorder="1" applyAlignment="1" applyProtection="1">
      <alignment horizontal="left" vertical="center" wrapText="1"/>
      <protection locked="0"/>
    </xf>
    <xf numFmtId="164" fontId="4" fillId="4" borderId="2" xfId="5" applyFont="1" applyFill="1" applyBorder="1" applyAlignment="1" applyProtection="1">
      <alignment horizontal="left" vertical="center" wrapText="1"/>
      <protection locked="0"/>
    </xf>
    <xf numFmtId="164" fontId="4" fillId="4" borderId="13" xfId="5" applyFont="1" applyFill="1" applyBorder="1" applyAlignment="1" applyProtection="1">
      <alignment horizontal="center" vertical="center" wrapText="1"/>
      <protection locked="0"/>
    </xf>
    <xf numFmtId="164" fontId="4" fillId="4" borderId="2" xfId="5" applyFont="1" applyFill="1" applyBorder="1" applyAlignment="1" applyProtection="1">
      <alignment horizontal="center" vertical="center" wrapText="1"/>
      <protection locked="0"/>
    </xf>
    <xf numFmtId="164" fontId="4" fillId="4" borderId="13" xfId="5" applyFont="1" applyFill="1" applyBorder="1" applyAlignment="1" applyProtection="1">
      <alignment horizontal="center" wrapText="1"/>
      <protection locked="0"/>
    </xf>
    <xf numFmtId="164" fontId="4" fillId="4" borderId="2" xfId="5" applyFont="1" applyFill="1" applyBorder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3" fillId="6" borderId="1" xfId="0" applyFont="1" applyFill="1" applyBorder="1" applyAlignment="1" applyProtection="1">
      <alignment horizontal="center" vertical="center" wrapText="1"/>
      <protection hidden="1"/>
    </xf>
    <xf numFmtId="0" fontId="3" fillId="5" borderId="13" xfId="0" applyFont="1" applyFill="1" applyBorder="1" applyAlignment="1" applyProtection="1">
      <alignment horizontal="center" vertical="top" wrapText="1"/>
      <protection hidden="1"/>
    </xf>
    <xf numFmtId="0" fontId="3" fillId="5" borderId="4" xfId="0" applyFont="1" applyFill="1" applyBorder="1" applyAlignment="1" applyProtection="1">
      <alignment horizontal="center" vertical="top" wrapText="1"/>
      <protection hidden="1"/>
    </xf>
    <xf numFmtId="0" fontId="3" fillId="5" borderId="2" xfId="0" applyFont="1" applyFill="1" applyBorder="1" applyAlignment="1" applyProtection="1">
      <alignment horizontal="center" vertical="top" wrapText="1"/>
      <protection hidden="1"/>
    </xf>
    <xf numFmtId="0" fontId="4" fillId="0" borderId="6" xfId="0" applyFont="1" applyBorder="1" applyAlignment="1" applyProtection="1">
      <alignment horizontal="left" wrapText="1"/>
      <protection hidden="1"/>
    </xf>
    <xf numFmtId="0" fontId="4" fillId="0" borderId="5" xfId="0" applyFont="1" applyBorder="1" applyAlignment="1" applyProtection="1">
      <alignment horizontal="left" wrapText="1"/>
      <protection hidden="1"/>
    </xf>
    <xf numFmtId="0" fontId="3" fillId="0" borderId="8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4" fillId="9" borderId="13" xfId="0" applyFont="1" applyFill="1" applyBorder="1" applyAlignment="1" applyProtection="1">
      <alignment horizontal="center" wrapText="1"/>
      <protection hidden="1"/>
    </xf>
    <xf numFmtId="0" fontId="4" fillId="9" borderId="4" xfId="0" applyFont="1" applyFill="1" applyBorder="1" applyAlignment="1" applyProtection="1">
      <alignment horizont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3" borderId="13" xfId="0" applyFont="1" applyFill="1" applyBorder="1" applyAlignment="1" applyProtection="1">
      <alignment horizontal="center" vertical="center" wrapText="1"/>
      <protection hidden="1"/>
    </xf>
    <xf numFmtId="0" fontId="4" fillId="3" borderId="4" xfId="0" applyFont="1" applyFill="1" applyBorder="1" applyAlignment="1" applyProtection="1">
      <alignment horizontal="center" vertical="center" wrapText="1"/>
      <protection hidden="1"/>
    </xf>
    <xf numFmtId="0" fontId="12" fillId="4" borderId="5" xfId="0" applyFont="1" applyFill="1" applyBorder="1" applyAlignment="1" applyProtection="1">
      <alignment horizontal="center" vertical="center"/>
    </xf>
    <xf numFmtId="0" fontId="13" fillId="3" borderId="13" xfId="0" applyFont="1" applyFill="1" applyBorder="1" applyAlignment="1" applyProtection="1">
      <alignment horizontal="center" vertical="center" wrapText="1"/>
      <protection hidden="1"/>
    </xf>
    <xf numFmtId="0" fontId="13" fillId="3" borderId="4" xfId="0" applyFont="1" applyFill="1" applyBorder="1" applyAlignment="1" applyProtection="1">
      <alignment horizontal="center" vertical="center" wrapText="1"/>
      <protection hidden="1"/>
    </xf>
    <xf numFmtId="0" fontId="13" fillId="3" borderId="13" xfId="0" applyFont="1" applyFill="1" applyBorder="1" applyAlignment="1" applyProtection="1">
      <alignment horizontal="left" vertical="center" wrapText="1"/>
      <protection hidden="1"/>
    </xf>
    <xf numFmtId="0" fontId="13" fillId="3" borderId="4" xfId="0" applyFont="1" applyFill="1" applyBorder="1" applyAlignment="1" applyProtection="1">
      <alignment horizontal="left" vertical="center" wrapText="1"/>
      <protection hidden="1"/>
    </xf>
    <xf numFmtId="164" fontId="5" fillId="4" borderId="13" xfId="5" applyFont="1" applyFill="1" applyBorder="1" applyAlignment="1" applyProtection="1">
      <alignment horizontal="left" vertical="center" wrapText="1"/>
      <protection locked="0"/>
    </xf>
    <xf numFmtId="164" fontId="5" fillId="4" borderId="2" xfId="5" applyFont="1" applyFill="1" applyBorder="1" applyAlignment="1" applyProtection="1">
      <alignment horizontal="left" vertical="center" wrapText="1"/>
      <protection locked="0"/>
    </xf>
    <xf numFmtId="0" fontId="3" fillId="8" borderId="1" xfId="0" applyFont="1" applyFill="1" applyBorder="1" applyAlignment="1" applyProtection="1">
      <alignment vertical="center" wrapText="1"/>
    </xf>
    <xf numFmtId="0" fontId="7" fillId="0" borderId="0" xfId="0" applyFont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0" fontId="4" fillId="0" borderId="13" xfId="0" applyFont="1" applyFill="1" applyBorder="1" applyAlignment="1" applyProtection="1">
      <alignment horizontal="center" vertical="top" wrapText="1"/>
    </xf>
    <xf numFmtId="0" fontId="4" fillId="0" borderId="4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3" fillId="6" borderId="1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/>
      <protection hidden="1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</cellXfs>
  <cellStyles count="8">
    <cellStyle name="Moeda" xfId="5" builtinId="4"/>
    <cellStyle name="Moeda 2" xfId="4"/>
    <cellStyle name="Normal" xfId="0" builtinId="0"/>
    <cellStyle name="Normal 2" xfId="3"/>
    <cellStyle name="Porcentagem" xfId="2" builtinId="5"/>
    <cellStyle name="Vírgula" xfId="1" builtinId="3"/>
    <cellStyle name="Vírgula 2" xfId="7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nato_Dados_Vr_Wxp\DNIT\Calib_HDM\NovoProcesso_50600015149_2010_82\CustoCalibracaoHDM_Rev_0309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s"/>
      <sheetName val="Planilha Edital"/>
      <sheetName val="Memoria_Campo"/>
      <sheetName val="Lev. de Campo - 1°"/>
      <sheetName val="Lev. de Campo - 2°4°"/>
      <sheetName val="Lev. de Campo - 3°5°"/>
      <sheetName val="Produtos"/>
      <sheetName val="Cronograma Fisico"/>
      <sheetName val="Cronograma"/>
      <sheetName val="Orçamento_BIRD"/>
      <sheetName val="Cronograma Fisico Financeiro"/>
    </sheetNames>
    <sheetDataSet>
      <sheetData sheetId="0">
        <row r="2">
          <cell r="A2" t="str">
            <v>Encargos Sociais = 88,04 % de (A)</v>
          </cell>
          <cell r="B2">
            <v>0.88039999999999996</v>
          </cell>
        </row>
        <row r="3">
          <cell r="B3">
            <v>0.5</v>
          </cell>
        </row>
        <row r="4">
          <cell r="B4">
            <v>0.12</v>
          </cell>
        </row>
        <row r="5">
          <cell r="B5">
            <v>0.16619999999999999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tabSelected="1" view="pageBreakPreview" zoomScaleNormal="85" zoomScaleSheetLayoutView="100" workbookViewId="0">
      <selection activeCell="A12" sqref="A12:B12"/>
    </sheetView>
  </sheetViews>
  <sheetFormatPr defaultColWidth="0" defaultRowHeight="13.8" zeroHeight="1" x14ac:dyDescent="0.25"/>
  <cols>
    <col min="1" max="1" width="6.109375" style="63" customWidth="1"/>
    <col min="2" max="2" width="45.5546875" style="63" customWidth="1"/>
    <col min="3" max="3" width="20.88671875" style="63" customWidth="1"/>
    <col min="4" max="4" width="28" style="63" customWidth="1"/>
    <col min="5" max="7" width="0" style="63" hidden="1"/>
    <col min="8" max="16384" width="9.109375" style="63" hidden="1"/>
  </cols>
  <sheetData>
    <row r="1" spans="1:4" x14ac:dyDescent="0.25">
      <c r="A1" s="104" t="s">
        <v>204</v>
      </c>
      <c r="B1" s="64"/>
      <c r="C1" s="64"/>
      <c r="D1" s="65"/>
    </row>
    <row r="2" spans="1:4" x14ac:dyDescent="0.25">
      <c r="A2" s="104" t="s">
        <v>205</v>
      </c>
      <c r="B2" s="64"/>
      <c r="C2" s="64"/>
      <c r="D2" s="65"/>
    </row>
    <row r="3" spans="1:4" x14ac:dyDescent="0.25">
      <c r="A3" s="104" t="s">
        <v>206</v>
      </c>
      <c r="B3" s="64"/>
      <c r="C3" s="64"/>
      <c r="D3" s="65"/>
    </row>
    <row r="4" spans="1:4" x14ac:dyDescent="0.25">
      <c r="A4" s="104" t="s">
        <v>207</v>
      </c>
      <c r="B4" s="64"/>
      <c r="C4" s="64"/>
      <c r="D4" s="65"/>
    </row>
    <row r="5" spans="1:4" x14ac:dyDescent="0.25">
      <c r="A5" s="104" t="s">
        <v>208</v>
      </c>
      <c r="B5" s="66"/>
      <c r="C5" s="66"/>
      <c r="D5" s="67"/>
    </row>
    <row r="6" spans="1:4" x14ac:dyDescent="0.25"/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>
      <c r="A9" s="4"/>
      <c r="B9" s="4"/>
      <c r="C9" s="4"/>
      <c r="D9" s="4"/>
    </row>
    <row r="10" spans="1:4" x14ac:dyDescent="0.25">
      <c r="A10" s="164" t="s">
        <v>3</v>
      </c>
      <c r="B10" s="164"/>
      <c r="C10" s="164"/>
      <c r="D10" s="164"/>
    </row>
    <row r="11" spans="1:4" ht="27.6" x14ac:dyDescent="0.25">
      <c r="A11" s="152" t="s">
        <v>4</v>
      </c>
      <c r="B11" s="152"/>
      <c r="C11" s="5" t="s">
        <v>5</v>
      </c>
      <c r="D11" s="5" t="s">
        <v>6</v>
      </c>
    </row>
    <row r="12" spans="1:4" x14ac:dyDescent="0.25">
      <c r="A12" s="165" t="s">
        <v>165</v>
      </c>
      <c r="B12" s="166"/>
      <c r="C12" s="68" t="s">
        <v>7</v>
      </c>
      <c r="D12" s="69">
        <v>1</v>
      </c>
    </row>
    <row r="13" spans="1:4" x14ac:dyDescent="0.25">
      <c r="A13" s="6"/>
      <c r="B13" s="6"/>
      <c r="C13" s="6"/>
      <c r="D13" s="7"/>
    </row>
    <row r="14" spans="1:4" x14ac:dyDescent="0.25">
      <c r="A14" s="1"/>
      <c r="B14" s="1"/>
      <c r="C14" s="1"/>
      <c r="D14" s="1"/>
    </row>
    <row r="15" spans="1:4" x14ac:dyDescent="0.25">
      <c r="A15" s="62" t="s">
        <v>8</v>
      </c>
      <c r="B15" s="151" t="s">
        <v>9</v>
      </c>
      <c r="C15" s="151"/>
      <c r="D15" s="8"/>
    </row>
    <row r="16" spans="1:4" x14ac:dyDescent="0.25">
      <c r="A16" s="62" t="s">
        <v>10</v>
      </c>
      <c r="B16" s="151" t="s">
        <v>11</v>
      </c>
      <c r="C16" s="151"/>
      <c r="D16" s="9" t="s">
        <v>12</v>
      </c>
    </row>
    <row r="17" spans="1:4" x14ac:dyDescent="0.25">
      <c r="A17" s="62" t="s">
        <v>13</v>
      </c>
      <c r="B17" s="151" t="s">
        <v>14</v>
      </c>
      <c r="C17" s="151"/>
      <c r="D17" s="10"/>
    </row>
    <row r="18" spans="1:4" x14ac:dyDescent="0.25">
      <c r="A18" s="62" t="s">
        <v>15</v>
      </c>
      <c r="B18" s="127" t="s">
        <v>16</v>
      </c>
      <c r="C18" s="129"/>
      <c r="D18" s="10"/>
    </row>
    <row r="19" spans="1:4" x14ac:dyDescent="0.25">
      <c r="A19" s="62" t="s">
        <v>17</v>
      </c>
      <c r="B19" s="151" t="s">
        <v>18</v>
      </c>
      <c r="C19" s="151"/>
      <c r="D19" s="11">
        <v>12</v>
      </c>
    </row>
    <row r="20" spans="1:4" x14ac:dyDescent="0.25">
      <c r="A20" s="1"/>
      <c r="B20" s="1"/>
      <c r="C20" s="12"/>
      <c r="D20" s="1"/>
    </row>
    <row r="21" spans="1:4" x14ac:dyDescent="0.25">
      <c r="A21" s="131" t="s">
        <v>19</v>
      </c>
      <c r="B21" s="131"/>
      <c r="C21" s="131"/>
      <c r="D21" s="131"/>
    </row>
    <row r="22" spans="1:4" x14ac:dyDescent="0.25">
      <c r="A22" s="152" t="s">
        <v>20</v>
      </c>
      <c r="B22" s="152"/>
      <c r="C22" s="152"/>
      <c r="D22" s="152"/>
    </row>
    <row r="23" spans="1:4" ht="27.6" x14ac:dyDescent="0.25">
      <c r="A23" s="62">
        <v>1</v>
      </c>
      <c r="B23" s="151" t="s">
        <v>21</v>
      </c>
      <c r="C23" s="151"/>
      <c r="D23" s="13" t="s">
        <v>161</v>
      </c>
    </row>
    <row r="24" spans="1:4" x14ac:dyDescent="0.25">
      <c r="A24" s="62">
        <v>2</v>
      </c>
      <c r="B24" s="151" t="s">
        <v>22</v>
      </c>
      <c r="C24" s="151"/>
      <c r="D24" s="11" t="s">
        <v>108</v>
      </c>
    </row>
    <row r="25" spans="1:4" x14ac:dyDescent="0.25">
      <c r="A25" s="62">
        <v>3</v>
      </c>
      <c r="B25" s="151" t="s">
        <v>23</v>
      </c>
      <c r="C25" s="151"/>
      <c r="D25" s="14"/>
    </row>
    <row r="26" spans="1:4" ht="39.75" customHeight="1" x14ac:dyDescent="0.25">
      <c r="A26" s="62">
        <v>4</v>
      </c>
      <c r="B26" s="151" t="s">
        <v>24</v>
      </c>
      <c r="C26" s="151"/>
      <c r="D26" s="11" t="s">
        <v>163</v>
      </c>
    </row>
    <row r="27" spans="1:4" x14ac:dyDescent="0.25">
      <c r="A27" s="62">
        <v>5</v>
      </c>
      <c r="B27" s="151" t="s">
        <v>25</v>
      </c>
      <c r="C27" s="151"/>
      <c r="D27" s="15"/>
    </row>
    <row r="28" spans="1:4" x14ac:dyDescent="0.25">
      <c r="A28" s="1"/>
      <c r="B28" s="1"/>
      <c r="C28" s="1"/>
      <c r="D28" s="2"/>
    </row>
    <row r="29" spans="1:4" x14ac:dyDescent="0.25">
      <c r="A29" s="1"/>
      <c r="B29" s="1"/>
      <c r="C29" s="1"/>
      <c r="D29" s="2"/>
    </row>
    <row r="30" spans="1:4" x14ac:dyDescent="0.25">
      <c r="A30" s="131" t="s">
        <v>26</v>
      </c>
      <c r="B30" s="131"/>
      <c r="C30" s="131"/>
      <c r="D30" s="131"/>
    </row>
    <row r="31" spans="1:4" x14ac:dyDescent="0.25">
      <c r="A31" s="57">
        <v>1</v>
      </c>
      <c r="B31" s="152" t="s">
        <v>27</v>
      </c>
      <c r="C31" s="152"/>
      <c r="D31" s="57" t="s">
        <v>28</v>
      </c>
    </row>
    <row r="32" spans="1:4" x14ac:dyDescent="0.25">
      <c r="A32" s="16" t="s">
        <v>8</v>
      </c>
      <c r="B32" s="151" t="s">
        <v>29</v>
      </c>
      <c r="C32" s="151"/>
      <c r="D32" s="17"/>
    </row>
    <row r="33" spans="1:7" x14ac:dyDescent="0.25">
      <c r="A33" s="16" t="s">
        <v>10</v>
      </c>
      <c r="B33" s="151" t="s">
        <v>30</v>
      </c>
      <c r="C33" s="151"/>
      <c r="D33" s="70">
        <v>0</v>
      </c>
    </row>
    <row r="34" spans="1:7" x14ac:dyDescent="0.25">
      <c r="A34" s="153" t="s">
        <v>31</v>
      </c>
      <c r="B34" s="154"/>
      <c r="C34" s="155"/>
      <c r="D34" s="18">
        <f>SUM(D32:D33)</f>
        <v>0</v>
      </c>
    </row>
    <row r="35" spans="1:7" ht="33.75" customHeight="1" x14ac:dyDescent="0.25">
      <c r="A35" s="156" t="s">
        <v>188</v>
      </c>
      <c r="B35" s="157"/>
      <c r="C35" s="157"/>
      <c r="D35" s="157"/>
    </row>
    <row r="36" spans="1:7" x14ac:dyDescent="0.25">
      <c r="A36" s="158"/>
      <c r="B36" s="159"/>
      <c r="C36" s="159"/>
      <c r="D36" s="159"/>
    </row>
    <row r="37" spans="1:7" x14ac:dyDescent="0.25">
      <c r="A37" s="158" t="s">
        <v>32</v>
      </c>
      <c r="B37" s="159"/>
      <c r="C37" s="159"/>
      <c r="D37" s="159"/>
    </row>
    <row r="38" spans="1:7" ht="24.75" customHeight="1" x14ac:dyDescent="0.25">
      <c r="A38" s="115" t="s">
        <v>33</v>
      </c>
      <c r="B38" s="116"/>
      <c r="C38" s="116"/>
      <c r="D38" s="116"/>
    </row>
    <row r="39" spans="1:7" ht="27.6" x14ac:dyDescent="0.25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x14ac:dyDescent="0.25">
      <c r="A40" s="19" t="s">
        <v>8</v>
      </c>
      <c r="B40" s="20" t="s">
        <v>189</v>
      </c>
      <c r="C40" s="21">
        <v>8.3299999999999999E-2</v>
      </c>
      <c r="D40" s="22">
        <f>C40*D34</f>
        <v>0</v>
      </c>
    </row>
    <row r="41" spans="1:7" ht="27.6" x14ac:dyDescent="0.25">
      <c r="A41" s="19" t="s">
        <v>10</v>
      </c>
      <c r="B41" s="20" t="s">
        <v>190</v>
      </c>
      <c r="C41" s="21">
        <f>1/3/12</f>
        <v>2.7777777777777776E-2</v>
      </c>
      <c r="D41" s="22">
        <f>D34*C41</f>
        <v>0</v>
      </c>
    </row>
    <row r="42" spans="1:7" x14ac:dyDescent="0.25">
      <c r="A42" s="108" t="s">
        <v>37</v>
      </c>
      <c r="B42" s="108"/>
      <c r="C42" s="23">
        <f>SUM(C40:C41)</f>
        <v>0.11107777777777778</v>
      </c>
      <c r="D42" s="24">
        <f>SUM(D40:D41)</f>
        <v>0</v>
      </c>
    </row>
    <row r="43" spans="1:7" ht="27.6" x14ac:dyDescent="0.25">
      <c r="A43" s="19" t="s">
        <v>13</v>
      </c>
      <c r="B43" s="20" t="s">
        <v>38</v>
      </c>
      <c r="C43" s="21">
        <f>C42*C59</f>
        <v>3.7544288888888888E-2</v>
      </c>
      <c r="D43" s="22">
        <f>D34*C43</f>
        <v>0</v>
      </c>
    </row>
    <row r="44" spans="1:7" x14ac:dyDescent="0.25">
      <c r="A44" s="108" t="s">
        <v>39</v>
      </c>
      <c r="B44" s="108"/>
      <c r="C44" s="23">
        <f>SUM(C42:C43)</f>
        <v>0.14862206666666666</v>
      </c>
      <c r="D44" s="24">
        <f>SUM(D42:D43)</f>
        <v>0</v>
      </c>
    </row>
    <row r="45" spans="1:7" ht="58.5" customHeight="1" x14ac:dyDescent="0.25">
      <c r="A45" s="132" t="s">
        <v>191</v>
      </c>
      <c r="B45" s="133"/>
      <c r="C45" s="133"/>
      <c r="D45" s="134"/>
      <c r="G45" s="71"/>
    </row>
    <row r="46" spans="1:7" ht="34.5" customHeight="1" x14ac:dyDescent="0.25">
      <c r="A46" s="135" t="s">
        <v>192</v>
      </c>
      <c r="B46" s="136"/>
      <c r="C46" s="136"/>
      <c r="D46" s="137"/>
    </row>
    <row r="47" spans="1:7" ht="81" customHeight="1" x14ac:dyDescent="0.25">
      <c r="A47" s="138" t="s">
        <v>193</v>
      </c>
      <c r="B47" s="139"/>
      <c r="C47" s="139"/>
      <c r="D47" s="140"/>
    </row>
    <row r="48" spans="1:7" x14ac:dyDescent="0.25">
      <c r="A48" s="60"/>
      <c r="B48" s="61"/>
      <c r="C48" s="61"/>
      <c r="D48" s="61"/>
    </row>
    <row r="49" spans="1:4" ht="35.25" customHeight="1" x14ac:dyDescent="0.25">
      <c r="A49" s="130" t="s">
        <v>40</v>
      </c>
      <c r="B49" s="131"/>
      <c r="C49" s="131"/>
      <c r="D49" s="131"/>
    </row>
    <row r="50" spans="1:4" ht="15" customHeight="1" x14ac:dyDescent="0.25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 x14ac:dyDescent="0.25">
      <c r="A51" s="26" t="s">
        <v>8</v>
      </c>
      <c r="B51" s="27" t="s">
        <v>43</v>
      </c>
      <c r="C51" s="28">
        <v>0.2</v>
      </c>
      <c r="D51" s="29">
        <f>D34*C51</f>
        <v>0</v>
      </c>
    </row>
    <row r="52" spans="1:4" x14ac:dyDescent="0.25">
      <c r="A52" s="26" t="s">
        <v>10</v>
      </c>
      <c r="B52" s="27" t="s">
        <v>44</v>
      </c>
      <c r="C52" s="72">
        <v>2.5000000000000001E-2</v>
      </c>
      <c r="D52" s="29">
        <f>D34*C52</f>
        <v>0</v>
      </c>
    </row>
    <row r="53" spans="1:4" ht="15" customHeight="1" x14ac:dyDescent="0.25">
      <c r="A53" s="26" t="s">
        <v>13</v>
      </c>
      <c r="B53" s="27" t="s">
        <v>45</v>
      </c>
      <c r="C53" s="30"/>
      <c r="D53" s="29">
        <f>D34*C53</f>
        <v>0</v>
      </c>
    </row>
    <row r="54" spans="1:4" x14ac:dyDescent="0.25">
      <c r="A54" s="26" t="s">
        <v>15</v>
      </c>
      <c r="B54" s="27" t="s">
        <v>46</v>
      </c>
      <c r="C54" s="72">
        <v>1.4999999999999999E-2</v>
      </c>
      <c r="D54" s="29">
        <f>D34*C54</f>
        <v>0</v>
      </c>
    </row>
    <row r="55" spans="1:4" x14ac:dyDescent="0.25">
      <c r="A55" s="26" t="s">
        <v>17</v>
      </c>
      <c r="B55" s="27" t="s">
        <v>47</v>
      </c>
      <c r="C55" s="72">
        <v>0.01</v>
      </c>
      <c r="D55" s="29">
        <f>D34*C55</f>
        <v>0</v>
      </c>
    </row>
    <row r="56" spans="1:4" x14ac:dyDescent="0.25">
      <c r="A56" s="26" t="s">
        <v>48</v>
      </c>
      <c r="B56" s="27" t="s">
        <v>49</v>
      </c>
      <c r="C56" s="28">
        <v>6.0000000000000001E-3</v>
      </c>
      <c r="D56" s="29">
        <f>D34*C56</f>
        <v>0</v>
      </c>
    </row>
    <row r="57" spans="1:4" x14ac:dyDescent="0.25">
      <c r="A57" s="26" t="s">
        <v>50</v>
      </c>
      <c r="B57" s="27" t="s">
        <v>51</v>
      </c>
      <c r="C57" s="28">
        <v>2E-3</v>
      </c>
      <c r="D57" s="29">
        <f>D34*C57</f>
        <v>0</v>
      </c>
    </row>
    <row r="58" spans="1:4" x14ac:dyDescent="0.25">
      <c r="A58" s="26" t="s">
        <v>52</v>
      </c>
      <c r="B58" s="27" t="s">
        <v>53</v>
      </c>
      <c r="C58" s="72">
        <v>0.08</v>
      </c>
      <c r="D58" s="29">
        <f>D34*C58</f>
        <v>0</v>
      </c>
    </row>
    <row r="59" spans="1:4" x14ac:dyDescent="0.25">
      <c r="A59" s="141" t="s">
        <v>54</v>
      </c>
      <c r="B59" s="141"/>
      <c r="C59" s="31">
        <f>SUM(C51:C58)</f>
        <v>0.33800000000000002</v>
      </c>
      <c r="D59" s="32">
        <f>SUM(D51:D58)</f>
        <v>0</v>
      </c>
    </row>
    <row r="60" spans="1:4" ht="35.25" customHeight="1" x14ac:dyDescent="0.25">
      <c r="A60" s="132" t="s">
        <v>194</v>
      </c>
      <c r="B60" s="133"/>
      <c r="C60" s="133"/>
      <c r="D60" s="134"/>
    </row>
    <row r="61" spans="1:4" ht="35.25" customHeight="1" x14ac:dyDescent="0.25">
      <c r="A61" s="135" t="s">
        <v>195</v>
      </c>
      <c r="B61" s="136"/>
      <c r="C61" s="136"/>
      <c r="D61" s="137"/>
    </row>
    <row r="62" spans="1:4" ht="35.25" customHeight="1" x14ac:dyDescent="0.25">
      <c r="A62" s="142" t="s">
        <v>196</v>
      </c>
      <c r="B62" s="139"/>
      <c r="C62" s="139"/>
      <c r="D62" s="140"/>
    </row>
    <row r="63" spans="1:4" x14ac:dyDescent="0.25">
      <c r="A63" s="61"/>
      <c r="B63" s="61"/>
      <c r="C63" s="61"/>
      <c r="D63" s="61"/>
    </row>
    <row r="64" spans="1:4" ht="20.25" customHeight="1" x14ac:dyDescent="0.25">
      <c r="A64" s="130" t="s">
        <v>55</v>
      </c>
      <c r="B64" s="131"/>
      <c r="C64" s="131"/>
      <c r="D64" s="131"/>
    </row>
    <row r="65" spans="1:4" ht="27.6" x14ac:dyDescent="0.25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 x14ac:dyDescent="0.25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1.4" x14ac:dyDescent="0.25">
      <c r="A67" s="62" t="s">
        <v>10</v>
      </c>
      <c r="B67" s="102" t="s">
        <v>210</v>
      </c>
      <c r="C67" s="75"/>
      <c r="D67" s="82">
        <f>C67*22</f>
        <v>0</v>
      </c>
    </row>
    <row r="68" spans="1:4" ht="27.6" x14ac:dyDescent="0.25">
      <c r="A68" s="62" t="s">
        <v>13</v>
      </c>
      <c r="B68" s="33" t="s">
        <v>211</v>
      </c>
      <c r="C68" s="145"/>
      <c r="D68" s="146"/>
    </row>
    <row r="69" spans="1:4" ht="27.6" x14ac:dyDescent="0.25">
      <c r="A69" s="62" t="s">
        <v>15</v>
      </c>
      <c r="B69" s="33" t="s">
        <v>197</v>
      </c>
      <c r="C69" s="147"/>
      <c r="D69" s="148"/>
    </row>
    <row r="70" spans="1:4" ht="27.6" x14ac:dyDescent="0.25">
      <c r="A70" s="62" t="s">
        <v>17</v>
      </c>
      <c r="B70" s="33" t="s">
        <v>197</v>
      </c>
      <c r="C70" s="147"/>
      <c r="D70" s="148"/>
    </row>
    <row r="71" spans="1:4" ht="38.25" customHeight="1" x14ac:dyDescent="0.25">
      <c r="A71" s="62" t="s">
        <v>48</v>
      </c>
      <c r="B71" s="33" t="s">
        <v>197</v>
      </c>
      <c r="C71" s="149"/>
      <c r="D71" s="150"/>
    </row>
    <row r="72" spans="1:4" x14ac:dyDescent="0.25">
      <c r="A72" s="34"/>
      <c r="B72" s="55" t="s">
        <v>60</v>
      </c>
      <c r="C72" s="143">
        <f>D66+D67+C68+C69+C70+C71</f>
        <v>0</v>
      </c>
      <c r="D72" s="144"/>
    </row>
    <row r="73" spans="1:4" ht="36" customHeight="1" x14ac:dyDescent="0.25">
      <c r="A73" s="160" t="s">
        <v>212</v>
      </c>
      <c r="B73" s="161"/>
      <c r="C73" s="161"/>
      <c r="D73" s="161"/>
    </row>
    <row r="74" spans="1:4" x14ac:dyDescent="0.25">
      <c r="A74" s="125"/>
      <c r="B74" s="126"/>
      <c r="C74" s="126"/>
      <c r="D74" s="126"/>
    </row>
    <row r="75" spans="1:4" ht="36.75" customHeight="1" x14ac:dyDescent="0.25">
      <c r="A75" s="123" t="s">
        <v>61</v>
      </c>
      <c r="B75" s="124"/>
      <c r="C75" s="124"/>
      <c r="D75" s="124"/>
    </row>
    <row r="76" spans="1:4" ht="27.6" x14ac:dyDescent="0.25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7.6" x14ac:dyDescent="0.25">
      <c r="A77" s="54" t="s">
        <v>34</v>
      </c>
      <c r="B77" s="35" t="s">
        <v>35</v>
      </c>
      <c r="C77" s="36">
        <f>C44</f>
        <v>0.14862206666666666</v>
      </c>
      <c r="D77" s="37">
        <f>D44</f>
        <v>0</v>
      </c>
    </row>
    <row r="78" spans="1:4" x14ac:dyDescent="0.25">
      <c r="A78" s="54" t="s">
        <v>41</v>
      </c>
      <c r="B78" s="35" t="s">
        <v>42</v>
      </c>
      <c r="C78" s="36">
        <f>C59</f>
        <v>0.33800000000000002</v>
      </c>
      <c r="D78" s="37">
        <f>D59</f>
        <v>0</v>
      </c>
    </row>
    <row r="79" spans="1:4" x14ac:dyDescent="0.25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x14ac:dyDescent="0.25">
      <c r="A80" s="108" t="s">
        <v>63</v>
      </c>
      <c r="B80" s="108"/>
      <c r="C80" s="38" t="s">
        <v>0</v>
      </c>
      <c r="D80" s="18">
        <f>SUM(D77:D79)</f>
        <v>0</v>
      </c>
    </row>
    <row r="81" spans="1:4" x14ac:dyDescent="0.25">
      <c r="A81" s="39"/>
      <c r="B81" s="40"/>
      <c r="C81" s="40"/>
      <c r="D81" s="40"/>
    </row>
    <row r="82" spans="1:4" x14ac:dyDescent="0.25">
      <c r="A82" s="39"/>
      <c r="B82" s="40"/>
      <c r="C82" s="40"/>
      <c r="D82" s="40"/>
    </row>
    <row r="83" spans="1:4" ht="31.5" customHeight="1" x14ac:dyDescent="0.25">
      <c r="A83" s="123" t="s">
        <v>64</v>
      </c>
      <c r="B83" s="124"/>
      <c r="C83" s="124"/>
      <c r="D83" s="124"/>
    </row>
    <row r="84" spans="1:4" x14ac:dyDescent="0.25">
      <c r="A84" s="56">
        <v>3</v>
      </c>
      <c r="B84" s="56" t="s">
        <v>65</v>
      </c>
      <c r="C84" s="56" t="s">
        <v>36</v>
      </c>
      <c r="D84" s="56" t="s">
        <v>28</v>
      </c>
    </row>
    <row r="85" spans="1:4" x14ac:dyDescent="0.25">
      <c r="A85" s="54" t="s">
        <v>8</v>
      </c>
      <c r="B85" s="105" t="s">
        <v>66</v>
      </c>
      <c r="C85" s="41">
        <v>4.1999999999999997E-3</v>
      </c>
      <c r="D85" s="14">
        <f t="shared" ref="D85:D90" si="0">D$34*C85</f>
        <v>0</v>
      </c>
    </row>
    <row r="86" spans="1:4" ht="63.6" x14ac:dyDescent="0.25">
      <c r="A86" s="54" t="s">
        <v>10</v>
      </c>
      <c r="B86" s="105" t="s">
        <v>223</v>
      </c>
      <c r="C86" s="41">
        <f>C85*C58</f>
        <v>3.3599999999999998E-4</v>
      </c>
      <c r="D86" s="14">
        <f t="shared" si="0"/>
        <v>0</v>
      </c>
    </row>
    <row r="87" spans="1:4" ht="63.6" x14ac:dyDescent="0.25">
      <c r="A87" s="54" t="s">
        <v>13</v>
      </c>
      <c r="B87" s="105" t="s">
        <v>224</v>
      </c>
      <c r="C87" s="41">
        <f>40%*C59*C85</f>
        <v>5.6784000000000001E-4</v>
      </c>
      <c r="D87" s="14">
        <f t="shared" si="0"/>
        <v>0</v>
      </c>
    </row>
    <row r="88" spans="1:4" x14ac:dyDescent="0.25">
      <c r="A88" s="54" t="s">
        <v>15</v>
      </c>
      <c r="B88" s="105" t="s">
        <v>67</v>
      </c>
      <c r="C88" s="41">
        <v>1.9400000000000001E-2</v>
      </c>
      <c r="D88" s="14">
        <f t="shared" si="0"/>
        <v>0</v>
      </c>
    </row>
    <row r="89" spans="1:4" ht="63.6" x14ac:dyDescent="0.25">
      <c r="A89" s="54" t="s">
        <v>17</v>
      </c>
      <c r="B89" s="105" t="s">
        <v>225</v>
      </c>
      <c r="C89" s="41">
        <f>C59*C88</f>
        <v>6.5572000000000009E-3</v>
      </c>
      <c r="D89" s="14">
        <f t="shared" si="0"/>
        <v>0</v>
      </c>
    </row>
    <row r="90" spans="1:4" ht="63.6" x14ac:dyDescent="0.25">
      <c r="A90" s="54" t="s">
        <v>48</v>
      </c>
      <c r="B90" s="105" t="s">
        <v>226</v>
      </c>
      <c r="C90" s="41">
        <f>40%*C59*C88</f>
        <v>2.6228800000000002E-3</v>
      </c>
      <c r="D90" s="14">
        <f t="shared" si="0"/>
        <v>0</v>
      </c>
    </row>
    <row r="91" spans="1:4" x14ac:dyDescent="0.25">
      <c r="A91" s="108" t="s">
        <v>68</v>
      </c>
      <c r="B91" s="108"/>
      <c r="C91" s="51">
        <f>SUM(C85:C90)</f>
        <v>3.3683919999999999E-2</v>
      </c>
      <c r="D91" s="18">
        <f>SUM(D85:D90)</f>
        <v>0</v>
      </c>
    </row>
    <row r="92" spans="1:4" x14ac:dyDescent="0.25">
      <c r="A92" s="60"/>
      <c r="B92" s="61"/>
      <c r="C92" s="61"/>
      <c r="D92" s="61"/>
    </row>
    <row r="93" spans="1:4" x14ac:dyDescent="0.25">
      <c r="A93" s="123" t="s">
        <v>69</v>
      </c>
      <c r="B93" s="124"/>
      <c r="C93" s="124"/>
      <c r="D93" s="124"/>
    </row>
    <row r="94" spans="1:4" x14ac:dyDescent="0.25">
      <c r="A94" s="4"/>
      <c r="B94" s="4"/>
      <c r="C94" s="4"/>
      <c r="D94" s="4"/>
    </row>
    <row r="95" spans="1:4" ht="63.75" customHeight="1" x14ac:dyDescent="0.25">
      <c r="A95" s="127" t="s">
        <v>198</v>
      </c>
      <c r="B95" s="128"/>
      <c r="C95" s="128"/>
      <c r="D95" s="129"/>
    </row>
    <row r="96" spans="1:4" x14ac:dyDescent="0.25">
      <c r="A96" s="58"/>
      <c r="B96" s="59"/>
      <c r="C96" s="59"/>
      <c r="D96" s="59"/>
    </row>
    <row r="97" spans="1:4" ht="39" customHeight="1" x14ac:dyDescent="0.25">
      <c r="A97" s="123" t="s">
        <v>70</v>
      </c>
      <c r="B97" s="124"/>
      <c r="C97" s="124"/>
      <c r="D97" s="124"/>
    </row>
    <row r="98" spans="1:4" x14ac:dyDescent="0.2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1.4" x14ac:dyDescent="0.2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0</v>
      </c>
    </row>
    <row r="100" spans="1:4" x14ac:dyDescent="0.25">
      <c r="A100" s="54" t="s">
        <v>10</v>
      </c>
      <c r="B100" s="35" t="s">
        <v>73</v>
      </c>
      <c r="C100" s="43"/>
      <c r="D100" s="14">
        <f t="shared" si="1"/>
        <v>0</v>
      </c>
    </row>
    <row r="101" spans="1:4" ht="27.6" x14ac:dyDescent="0.25">
      <c r="A101" s="54" t="s">
        <v>13</v>
      </c>
      <c r="B101" s="35" t="s">
        <v>74</v>
      </c>
      <c r="C101" s="43"/>
      <c r="D101" s="14">
        <f t="shared" si="1"/>
        <v>0</v>
      </c>
    </row>
    <row r="102" spans="1:4" ht="27.6" x14ac:dyDescent="0.25">
      <c r="A102" s="54" t="s">
        <v>15</v>
      </c>
      <c r="B102" s="35" t="s">
        <v>75</v>
      </c>
      <c r="C102" s="43"/>
      <c r="D102" s="14">
        <f t="shared" si="1"/>
        <v>0</v>
      </c>
    </row>
    <row r="103" spans="1:4" ht="27.6" x14ac:dyDescent="0.25">
      <c r="A103" s="54" t="s">
        <v>17</v>
      </c>
      <c r="B103" s="35" t="s">
        <v>76</v>
      </c>
      <c r="C103" s="43"/>
      <c r="D103" s="14">
        <f t="shared" si="1"/>
        <v>0</v>
      </c>
    </row>
    <row r="104" spans="1:4" ht="27.6" x14ac:dyDescent="0.25">
      <c r="A104" s="54" t="s">
        <v>48</v>
      </c>
      <c r="B104" s="35" t="s">
        <v>77</v>
      </c>
      <c r="C104" s="43"/>
      <c r="D104" s="14">
        <f t="shared" si="1"/>
        <v>0</v>
      </c>
    </row>
    <row r="105" spans="1:4" x14ac:dyDescent="0.25">
      <c r="A105" s="108" t="s">
        <v>78</v>
      </c>
      <c r="B105" s="108"/>
      <c r="C105" s="44">
        <f>SUM(C99:C104)</f>
        <v>9.9537037037037021E-2</v>
      </c>
      <c r="D105" s="18">
        <f>SUM(D99:D104)</f>
        <v>0</v>
      </c>
    </row>
    <row r="106" spans="1:4" x14ac:dyDescent="0.25">
      <c r="A106" s="60"/>
      <c r="B106" s="61"/>
      <c r="C106" s="61"/>
      <c r="D106" s="61"/>
    </row>
    <row r="107" spans="1:4" ht="48.75" customHeight="1" x14ac:dyDescent="0.25">
      <c r="A107" s="130" t="s">
        <v>79</v>
      </c>
      <c r="B107" s="131"/>
      <c r="C107" s="131"/>
      <c r="D107" s="131"/>
    </row>
    <row r="108" spans="1:4" ht="27.6" x14ac:dyDescent="0.25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 x14ac:dyDescent="0.25">
      <c r="A109" s="54" t="s">
        <v>71</v>
      </c>
      <c r="B109" s="35" t="s">
        <v>81</v>
      </c>
      <c r="C109" s="36">
        <f>C105</f>
        <v>9.9537037037037021E-2</v>
      </c>
      <c r="D109" s="37">
        <f>D105</f>
        <v>0</v>
      </c>
    </row>
    <row r="110" spans="1:4" x14ac:dyDescent="0.25">
      <c r="A110" s="108" t="s">
        <v>82</v>
      </c>
      <c r="B110" s="108"/>
      <c r="C110" s="38" t="s">
        <v>0</v>
      </c>
      <c r="D110" s="18">
        <f>SUM(D109:D109)</f>
        <v>0</v>
      </c>
    </row>
    <row r="111" spans="1:4" x14ac:dyDescent="0.25">
      <c r="A111" s="60"/>
      <c r="B111" s="61"/>
      <c r="C111" s="61"/>
      <c r="D111" s="61"/>
    </row>
    <row r="112" spans="1:4" x14ac:dyDescent="0.25">
      <c r="A112" s="123" t="s">
        <v>83</v>
      </c>
      <c r="B112" s="124"/>
      <c r="C112" s="124"/>
      <c r="D112" s="124"/>
    </row>
    <row r="113" spans="1:4" x14ac:dyDescent="0.25">
      <c r="A113" s="57">
        <v>5</v>
      </c>
      <c r="B113" s="111" t="s">
        <v>84</v>
      </c>
      <c r="C113" s="111"/>
      <c r="D113" s="57" t="s">
        <v>28</v>
      </c>
    </row>
    <row r="114" spans="1:4" x14ac:dyDescent="0.25">
      <c r="A114" s="54" t="s">
        <v>8</v>
      </c>
      <c r="B114" s="112" t="s">
        <v>85</v>
      </c>
      <c r="C114" s="112"/>
      <c r="D114" s="37"/>
    </row>
    <row r="115" spans="1:4" x14ac:dyDescent="0.25">
      <c r="A115" s="54" t="s">
        <v>10</v>
      </c>
      <c r="B115" s="112" t="s">
        <v>86</v>
      </c>
      <c r="C115" s="112"/>
      <c r="D115" s="37"/>
    </row>
    <row r="116" spans="1:4" x14ac:dyDescent="0.25">
      <c r="A116" s="54" t="s">
        <v>13</v>
      </c>
      <c r="B116" s="112" t="s">
        <v>30</v>
      </c>
      <c r="C116" s="112"/>
      <c r="D116" s="37"/>
    </row>
    <row r="117" spans="1:4" x14ac:dyDescent="0.25">
      <c r="A117" s="34"/>
      <c r="B117" s="108" t="s">
        <v>87</v>
      </c>
      <c r="C117" s="108"/>
      <c r="D117" s="18">
        <f>SUM(D114:D116)</f>
        <v>0</v>
      </c>
    </row>
    <row r="118" spans="1:4" x14ac:dyDescent="0.25">
      <c r="A118" s="113" t="s">
        <v>200</v>
      </c>
      <c r="B118" s="114"/>
      <c r="C118" s="114"/>
      <c r="D118" s="114"/>
    </row>
    <row r="119" spans="1:4" x14ac:dyDescent="0.25">
      <c r="A119" s="115"/>
      <c r="B119" s="116"/>
      <c r="C119" s="116"/>
      <c r="D119" s="116"/>
    </row>
    <row r="120" spans="1:4" x14ac:dyDescent="0.25">
      <c r="A120" s="117" t="s">
        <v>88</v>
      </c>
      <c r="B120" s="117"/>
      <c r="C120" s="117"/>
      <c r="D120" s="117"/>
    </row>
    <row r="121" spans="1:4" x14ac:dyDescent="0.2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 x14ac:dyDescent="0.25">
      <c r="A122" s="16" t="s">
        <v>8</v>
      </c>
      <c r="B122" s="3" t="s">
        <v>90</v>
      </c>
      <c r="C122" s="43"/>
      <c r="D122" s="45">
        <f>(D34+D80+D91+D110+D117)*C122</f>
        <v>0</v>
      </c>
    </row>
    <row r="123" spans="1:4" x14ac:dyDescent="0.25">
      <c r="A123" s="16" t="s">
        <v>10</v>
      </c>
      <c r="B123" s="3" t="s">
        <v>91</v>
      </c>
      <c r="C123" s="43"/>
      <c r="D123" s="45">
        <f>(D34+D80+D91+D110+D117+D122)*C123</f>
        <v>0</v>
      </c>
    </row>
    <row r="124" spans="1:4" x14ac:dyDescent="0.25">
      <c r="A124" s="16" t="s">
        <v>13</v>
      </c>
      <c r="B124" s="3" t="s">
        <v>92</v>
      </c>
      <c r="C124" s="46">
        <f>SUM(C125:C127)</f>
        <v>0</v>
      </c>
      <c r="D124" s="47">
        <f>((D139+D122+D123)/(1-C124))*C124</f>
        <v>0</v>
      </c>
    </row>
    <row r="125" spans="1:4" x14ac:dyDescent="0.25">
      <c r="A125" s="33"/>
      <c r="B125" s="3" t="s">
        <v>93</v>
      </c>
      <c r="C125" s="43"/>
      <c r="D125" s="45">
        <f>((D139+D122+D123)/(1-C124))*C125</f>
        <v>0</v>
      </c>
    </row>
    <row r="126" spans="1:4" x14ac:dyDescent="0.25">
      <c r="A126" s="33"/>
      <c r="B126" s="3" t="s">
        <v>94</v>
      </c>
      <c r="C126" s="48"/>
      <c r="D126" s="45">
        <f>((D139+D122+D123)/(1-C124))*C126</f>
        <v>0</v>
      </c>
    </row>
    <row r="127" spans="1:4" x14ac:dyDescent="0.25">
      <c r="A127" s="33"/>
      <c r="B127" s="3" t="s">
        <v>95</v>
      </c>
      <c r="C127" s="43"/>
      <c r="D127" s="45">
        <f>((D139+D122+D123)/(1-C124))*C127</f>
        <v>0</v>
      </c>
    </row>
    <row r="128" spans="1:4" x14ac:dyDescent="0.25">
      <c r="A128" s="34"/>
      <c r="B128" s="55" t="s">
        <v>96</v>
      </c>
      <c r="C128" s="44"/>
      <c r="D128" s="18">
        <f>D122+D123+D124</f>
        <v>0</v>
      </c>
    </row>
    <row r="129" spans="1:4" ht="27" customHeight="1" x14ac:dyDescent="0.25">
      <c r="A129" s="118" t="s">
        <v>201</v>
      </c>
      <c r="B129" s="119"/>
      <c r="C129" s="119"/>
      <c r="D129" s="119"/>
    </row>
    <row r="130" spans="1:4" ht="35.25" customHeight="1" x14ac:dyDescent="0.25">
      <c r="A130" s="120" t="s">
        <v>202</v>
      </c>
      <c r="B130" s="121"/>
      <c r="C130" s="121"/>
      <c r="D130" s="121"/>
    </row>
    <row r="131" spans="1:4" x14ac:dyDescent="0.25">
      <c r="A131" s="49"/>
      <c r="B131" s="49"/>
      <c r="C131" s="49"/>
      <c r="D131" s="49"/>
    </row>
    <row r="132" spans="1:4" ht="18.75" customHeight="1" x14ac:dyDescent="0.25">
      <c r="A132" s="122" t="s">
        <v>97</v>
      </c>
      <c r="B132" s="122"/>
      <c r="C132" s="122"/>
      <c r="D132" s="122"/>
    </row>
    <row r="133" spans="1:4" x14ac:dyDescent="0.25">
      <c r="A133" s="34"/>
      <c r="B133" s="110" t="s">
        <v>98</v>
      </c>
      <c r="C133" s="110"/>
      <c r="D133" s="56" t="s">
        <v>99</v>
      </c>
    </row>
    <row r="134" spans="1:4" x14ac:dyDescent="0.25">
      <c r="A134" s="50" t="s">
        <v>8</v>
      </c>
      <c r="B134" s="109" t="s">
        <v>100</v>
      </c>
      <c r="C134" s="109"/>
      <c r="D134" s="37">
        <f>D34</f>
        <v>0</v>
      </c>
    </row>
    <row r="135" spans="1:4" x14ac:dyDescent="0.25">
      <c r="A135" s="50" t="s">
        <v>10</v>
      </c>
      <c r="B135" s="109" t="s">
        <v>101</v>
      </c>
      <c r="C135" s="109"/>
      <c r="D135" s="37">
        <f>D80</f>
        <v>0</v>
      </c>
    </row>
    <row r="136" spans="1:4" x14ac:dyDescent="0.25">
      <c r="A136" s="50" t="s">
        <v>13</v>
      </c>
      <c r="B136" s="109" t="s">
        <v>102</v>
      </c>
      <c r="C136" s="109"/>
      <c r="D136" s="37">
        <f>D91</f>
        <v>0</v>
      </c>
    </row>
    <row r="137" spans="1:4" x14ac:dyDescent="0.25">
      <c r="A137" s="50" t="s">
        <v>15</v>
      </c>
      <c r="B137" s="109" t="s">
        <v>103</v>
      </c>
      <c r="C137" s="109"/>
      <c r="D137" s="14">
        <f>D110</f>
        <v>0</v>
      </c>
    </row>
    <row r="138" spans="1:4" x14ac:dyDescent="0.25">
      <c r="A138" s="50" t="s">
        <v>17</v>
      </c>
      <c r="B138" s="109" t="s">
        <v>104</v>
      </c>
      <c r="C138" s="109"/>
      <c r="D138" s="37">
        <f>D117</f>
        <v>0</v>
      </c>
    </row>
    <row r="139" spans="1:4" x14ac:dyDescent="0.25">
      <c r="A139" s="108" t="s">
        <v>105</v>
      </c>
      <c r="B139" s="108"/>
      <c r="C139" s="108"/>
      <c r="D139" s="18">
        <f>SUM(D134:D138)</f>
        <v>0</v>
      </c>
    </row>
    <row r="140" spans="1:4" x14ac:dyDescent="0.25">
      <c r="A140" s="50" t="s">
        <v>48</v>
      </c>
      <c r="B140" s="107" t="s">
        <v>106</v>
      </c>
      <c r="C140" s="107"/>
      <c r="D140" s="37">
        <f>D128</f>
        <v>0</v>
      </c>
    </row>
    <row r="141" spans="1:4" x14ac:dyDescent="0.25">
      <c r="A141" s="108" t="s">
        <v>107</v>
      </c>
      <c r="B141" s="108"/>
      <c r="C141" s="108"/>
      <c r="D141" s="18">
        <f>TRUNC((D139+D140),2)</f>
        <v>0</v>
      </c>
    </row>
    <row r="142" spans="1:4" ht="24.75" customHeight="1" x14ac:dyDescent="0.25">
      <c r="A142" s="106" t="s">
        <v>203</v>
      </c>
      <c r="B142" s="106"/>
      <c r="C142" s="106"/>
      <c r="D142" s="106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C68:D68"/>
    <mergeCell ref="C69:D69"/>
    <mergeCell ref="C70:D70"/>
    <mergeCell ref="C71:D71"/>
    <mergeCell ref="A45:D45"/>
    <mergeCell ref="A46:D46"/>
    <mergeCell ref="A47:D47"/>
    <mergeCell ref="A49:D49"/>
    <mergeCell ref="A64:D64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view="pageBreakPreview" zoomScale="90" zoomScaleNormal="85" zoomScaleSheetLayoutView="90" workbookViewId="0">
      <selection activeCell="A12" sqref="A12:B12"/>
    </sheetView>
  </sheetViews>
  <sheetFormatPr defaultColWidth="0" defaultRowHeight="13.8" zeroHeight="1" x14ac:dyDescent="0.25"/>
  <cols>
    <col min="1" max="1" width="6.109375" style="63" customWidth="1"/>
    <col min="2" max="2" width="45.5546875" style="63" customWidth="1"/>
    <col min="3" max="3" width="20.88671875" style="63" customWidth="1"/>
    <col min="4" max="4" width="28" style="63" customWidth="1"/>
    <col min="5" max="6" width="0" style="63" hidden="1"/>
    <col min="7" max="16384" width="9.109375" style="63" hidden="1"/>
  </cols>
  <sheetData>
    <row r="1" spans="1:4" x14ac:dyDescent="0.25">
      <c r="A1" s="104" t="s">
        <v>204</v>
      </c>
      <c r="B1" s="64"/>
      <c r="C1" s="64"/>
      <c r="D1" s="65"/>
    </row>
    <row r="2" spans="1:4" x14ac:dyDescent="0.25">
      <c r="A2" s="104" t="s">
        <v>205</v>
      </c>
      <c r="B2" s="64"/>
      <c r="C2" s="64"/>
      <c r="D2" s="65"/>
    </row>
    <row r="3" spans="1:4" x14ac:dyDescent="0.25">
      <c r="A3" s="104" t="s">
        <v>206</v>
      </c>
      <c r="B3" s="64"/>
      <c r="C3" s="64"/>
      <c r="D3" s="65"/>
    </row>
    <row r="4" spans="1:4" x14ac:dyDescent="0.25">
      <c r="A4" s="104" t="s">
        <v>207</v>
      </c>
      <c r="B4" s="64"/>
      <c r="C4" s="64"/>
      <c r="D4" s="65"/>
    </row>
    <row r="5" spans="1:4" x14ac:dyDescent="0.25">
      <c r="A5" s="104" t="s">
        <v>208</v>
      </c>
      <c r="B5" s="66"/>
      <c r="C5" s="66"/>
      <c r="D5" s="67"/>
    </row>
    <row r="6" spans="1:4" x14ac:dyDescent="0.25"/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>
      <c r="A9" s="4"/>
      <c r="B9" s="4"/>
      <c r="C9" s="4"/>
      <c r="D9" s="4"/>
    </row>
    <row r="10" spans="1:4" x14ac:dyDescent="0.25">
      <c r="A10" s="164" t="s">
        <v>3</v>
      </c>
      <c r="B10" s="164"/>
      <c r="C10" s="164"/>
      <c r="D10" s="164"/>
    </row>
    <row r="11" spans="1:4" ht="27.6" x14ac:dyDescent="0.25">
      <c r="A11" s="152" t="s">
        <v>4</v>
      </c>
      <c r="B11" s="152"/>
      <c r="C11" s="5" t="s">
        <v>5</v>
      </c>
      <c r="D11" s="5" t="s">
        <v>6</v>
      </c>
    </row>
    <row r="12" spans="1:4" ht="25.8" customHeight="1" x14ac:dyDescent="0.25">
      <c r="A12" s="168" t="s">
        <v>230</v>
      </c>
      <c r="B12" s="169"/>
      <c r="C12" s="68" t="s">
        <v>7</v>
      </c>
      <c r="D12" s="69">
        <v>5</v>
      </c>
    </row>
    <row r="13" spans="1:4" x14ac:dyDescent="0.25">
      <c r="A13" s="6"/>
      <c r="B13" s="6"/>
      <c r="C13" s="6"/>
      <c r="D13" s="7"/>
    </row>
    <row r="14" spans="1:4" x14ac:dyDescent="0.25">
      <c r="A14" s="1"/>
      <c r="B14" s="1"/>
      <c r="C14" s="1"/>
      <c r="D14" s="1"/>
    </row>
    <row r="15" spans="1:4" x14ac:dyDescent="0.25">
      <c r="A15" s="62" t="s">
        <v>8</v>
      </c>
      <c r="B15" s="151" t="s">
        <v>9</v>
      </c>
      <c r="C15" s="151"/>
      <c r="D15" s="8"/>
    </row>
    <row r="16" spans="1:4" x14ac:dyDescent="0.25">
      <c r="A16" s="62" t="s">
        <v>10</v>
      </c>
      <c r="B16" s="151" t="s">
        <v>11</v>
      </c>
      <c r="C16" s="151"/>
      <c r="D16" s="9" t="s">
        <v>12</v>
      </c>
    </row>
    <row r="17" spans="1:4" x14ac:dyDescent="0.25">
      <c r="A17" s="62" t="s">
        <v>13</v>
      </c>
      <c r="B17" s="151" t="s">
        <v>14</v>
      </c>
      <c r="C17" s="151"/>
      <c r="D17" s="10"/>
    </row>
    <row r="18" spans="1:4" x14ac:dyDescent="0.25">
      <c r="A18" s="62" t="s">
        <v>15</v>
      </c>
      <c r="B18" s="127" t="s">
        <v>16</v>
      </c>
      <c r="C18" s="129"/>
      <c r="D18" s="10"/>
    </row>
    <row r="19" spans="1:4" x14ac:dyDescent="0.25">
      <c r="A19" s="62" t="s">
        <v>17</v>
      </c>
      <c r="B19" s="151" t="s">
        <v>18</v>
      </c>
      <c r="C19" s="151"/>
      <c r="D19" s="11">
        <v>12</v>
      </c>
    </row>
    <row r="20" spans="1:4" x14ac:dyDescent="0.25">
      <c r="A20" s="1"/>
      <c r="B20" s="1"/>
      <c r="C20" s="12"/>
      <c r="D20" s="1"/>
    </row>
    <row r="21" spans="1:4" x14ac:dyDescent="0.25">
      <c r="A21" s="131" t="s">
        <v>19</v>
      </c>
      <c r="B21" s="131"/>
      <c r="C21" s="131"/>
      <c r="D21" s="131"/>
    </row>
    <row r="22" spans="1:4" x14ac:dyDescent="0.25">
      <c r="A22" s="152" t="s">
        <v>20</v>
      </c>
      <c r="B22" s="152"/>
      <c r="C22" s="152"/>
      <c r="D22" s="152"/>
    </row>
    <row r="23" spans="1:4" ht="27.6" x14ac:dyDescent="0.25">
      <c r="A23" s="62">
        <v>1</v>
      </c>
      <c r="B23" s="151" t="s">
        <v>21</v>
      </c>
      <c r="C23" s="151"/>
      <c r="D23" s="13" t="s">
        <v>161</v>
      </c>
    </row>
    <row r="24" spans="1:4" x14ac:dyDescent="0.25">
      <c r="A24" s="62">
        <v>2</v>
      </c>
      <c r="B24" s="151" t="s">
        <v>22</v>
      </c>
      <c r="C24" s="151"/>
      <c r="D24" s="11" t="s">
        <v>178</v>
      </c>
    </row>
    <row r="25" spans="1:4" x14ac:dyDescent="0.25">
      <c r="A25" s="62">
        <v>3</v>
      </c>
      <c r="B25" s="151" t="s">
        <v>23</v>
      </c>
      <c r="C25" s="151"/>
      <c r="D25" s="14"/>
    </row>
    <row r="26" spans="1:4" ht="39.75" customHeight="1" x14ac:dyDescent="0.25">
      <c r="A26" s="62">
        <v>4</v>
      </c>
      <c r="B26" s="151" t="s">
        <v>24</v>
      </c>
      <c r="C26" s="151"/>
      <c r="D26" s="11" t="s">
        <v>231</v>
      </c>
    </row>
    <row r="27" spans="1:4" x14ac:dyDescent="0.25">
      <c r="A27" s="62">
        <v>5</v>
      </c>
      <c r="B27" s="151" t="s">
        <v>25</v>
      </c>
      <c r="C27" s="151"/>
      <c r="D27" s="15"/>
    </row>
    <row r="28" spans="1:4" x14ac:dyDescent="0.25">
      <c r="A28" s="1"/>
      <c r="B28" s="1"/>
      <c r="C28" s="1"/>
      <c r="D28" s="2"/>
    </row>
    <row r="29" spans="1:4" x14ac:dyDescent="0.25">
      <c r="A29" s="1"/>
      <c r="B29" s="1"/>
      <c r="C29" s="1"/>
      <c r="D29" s="2"/>
    </row>
    <row r="30" spans="1:4" x14ac:dyDescent="0.25">
      <c r="A30" s="131" t="s">
        <v>26</v>
      </c>
      <c r="B30" s="131"/>
      <c r="C30" s="131"/>
      <c r="D30" s="131"/>
    </row>
    <row r="31" spans="1:4" x14ac:dyDescent="0.25">
      <c r="A31" s="57">
        <v>1</v>
      </c>
      <c r="B31" s="152" t="s">
        <v>27</v>
      </c>
      <c r="C31" s="152"/>
      <c r="D31" s="57" t="s">
        <v>28</v>
      </c>
    </row>
    <row r="32" spans="1:4" x14ac:dyDescent="0.25">
      <c r="A32" s="16" t="s">
        <v>8</v>
      </c>
      <c r="B32" s="151" t="s">
        <v>29</v>
      </c>
      <c r="C32" s="151"/>
      <c r="D32" s="17"/>
    </row>
    <row r="33" spans="1:6" x14ac:dyDescent="0.25">
      <c r="A33" s="16" t="s">
        <v>10</v>
      </c>
      <c r="B33" s="151" t="s">
        <v>30</v>
      </c>
      <c r="C33" s="151"/>
      <c r="D33" s="70">
        <v>0</v>
      </c>
    </row>
    <row r="34" spans="1:6" x14ac:dyDescent="0.25">
      <c r="A34" s="153" t="s">
        <v>31</v>
      </c>
      <c r="B34" s="154"/>
      <c r="C34" s="155"/>
      <c r="D34" s="18">
        <f>SUM(D32:D33)</f>
        <v>0</v>
      </c>
    </row>
    <row r="35" spans="1:6" ht="33.75" customHeight="1" x14ac:dyDescent="0.25">
      <c r="A35" s="156" t="s">
        <v>188</v>
      </c>
      <c r="B35" s="157"/>
      <c r="C35" s="157"/>
      <c r="D35" s="157"/>
    </row>
    <row r="36" spans="1:6" x14ac:dyDescent="0.25">
      <c r="A36" s="158"/>
      <c r="B36" s="159"/>
      <c r="C36" s="159"/>
      <c r="D36" s="159"/>
    </row>
    <row r="37" spans="1:6" x14ac:dyDescent="0.25">
      <c r="A37" s="158" t="s">
        <v>32</v>
      </c>
      <c r="B37" s="159"/>
      <c r="C37" s="159"/>
      <c r="D37" s="159"/>
    </row>
    <row r="38" spans="1:6" ht="24.75" customHeight="1" x14ac:dyDescent="0.25">
      <c r="A38" s="115" t="s">
        <v>33</v>
      </c>
      <c r="B38" s="116"/>
      <c r="C38" s="116"/>
      <c r="D38" s="116"/>
    </row>
    <row r="39" spans="1:6" ht="27.6" x14ac:dyDescent="0.25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x14ac:dyDescent="0.2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0</v>
      </c>
    </row>
    <row r="41" spans="1:6" ht="27.6" x14ac:dyDescent="0.25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0</v>
      </c>
    </row>
    <row r="42" spans="1:6" x14ac:dyDescent="0.25">
      <c r="A42" s="108" t="s">
        <v>37</v>
      </c>
      <c r="B42" s="108"/>
      <c r="C42" s="23">
        <f>SUM(C40:C41)</f>
        <v>0.11107777777777778</v>
      </c>
      <c r="D42" s="24">
        <f>SUM(D40:D41)</f>
        <v>0</v>
      </c>
    </row>
    <row r="43" spans="1:6" ht="27.6" x14ac:dyDescent="0.25">
      <c r="A43" s="19" t="s">
        <v>13</v>
      </c>
      <c r="B43" s="20" t="s">
        <v>38</v>
      </c>
      <c r="C43" s="21">
        <f>C42*C59</f>
        <v>3.7544288888888888E-2</v>
      </c>
      <c r="D43" s="22">
        <f>D34*C43</f>
        <v>0</v>
      </c>
    </row>
    <row r="44" spans="1:6" x14ac:dyDescent="0.25">
      <c r="A44" s="108" t="s">
        <v>39</v>
      </c>
      <c r="B44" s="108"/>
      <c r="C44" s="23">
        <f>SUM(C42:C43)</f>
        <v>0.14862206666666666</v>
      </c>
      <c r="D44" s="24">
        <f>SUM(D42:D43)</f>
        <v>0</v>
      </c>
    </row>
    <row r="45" spans="1:6" ht="58.5" customHeight="1" x14ac:dyDescent="0.25">
      <c r="A45" s="132" t="s">
        <v>191</v>
      </c>
      <c r="B45" s="133"/>
      <c r="C45" s="133"/>
      <c r="D45" s="134"/>
      <c r="F45" s="71"/>
    </row>
    <row r="46" spans="1:6" ht="34.5" customHeight="1" x14ac:dyDescent="0.25">
      <c r="A46" s="135" t="s">
        <v>192</v>
      </c>
      <c r="B46" s="136"/>
      <c r="C46" s="136"/>
      <c r="D46" s="137"/>
    </row>
    <row r="47" spans="1:6" ht="81" customHeight="1" x14ac:dyDescent="0.25">
      <c r="A47" s="138" t="s">
        <v>193</v>
      </c>
      <c r="B47" s="139"/>
      <c r="C47" s="139"/>
      <c r="D47" s="140"/>
    </row>
    <row r="48" spans="1:6" x14ac:dyDescent="0.25">
      <c r="A48" s="60"/>
      <c r="B48" s="61"/>
      <c r="C48" s="61"/>
      <c r="D48" s="61"/>
    </row>
    <row r="49" spans="1:4" ht="35.25" customHeight="1" x14ac:dyDescent="0.25">
      <c r="A49" s="130" t="s">
        <v>40</v>
      </c>
      <c r="B49" s="131"/>
      <c r="C49" s="131"/>
      <c r="D49" s="131"/>
    </row>
    <row r="50" spans="1:4" ht="15" customHeight="1" x14ac:dyDescent="0.25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 x14ac:dyDescent="0.25">
      <c r="A51" s="26" t="s">
        <v>8</v>
      </c>
      <c r="B51" s="27" t="s">
        <v>43</v>
      </c>
      <c r="C51" s="28">
        <f>Coordenador!C51</f>
        <v>0.2</v>
      </c>
      <c r="D51" s="29">
        <f>D34*C51</f>
        <v>0</v>
      </c>
    </row>
    <row r="52" spans="1:4" x14ac:dyDescent="0.25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0</v>
      </c>
    </row>
    <row r="53" spans="1:4" ht="15" customHeight="1" x14ac:dyDescent="0.25">
      <c r="A53" s="26" t="s">
        <v>13</v>
      </c>
      <c r="B53" s="27" t="s">
        <v>45</v>
      </c>
      <c r="C53" s="30">
        <f>Coordenador!C53</f>
        <v>0</v>
      </c>
      <c r="D53" s="29">
        <f>D34*C53</f>
        <v>0</v>
      </c>
    </row>
    <row r="54" spans="1:4" x14ac:dyDescent="0.25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0</v>
      </c>
    </row>
    <row r="55" spans="1:4" x14ac:dyDescent="0.25">
      <c r="A55" s="26" t="s">
        <v>17</v>
      </c>
      <c r="B55" s="27" t="s">
        <v>47</v>
      </c>
      <c r="C55" s="72">
        <f>Coordenador!C55</f>
        <v>0.01</v>
      </c>
      <c r="D55" s="29">
        <f>D34*C55</f>
        <v>0</v>
      </c>
    </row>
    <row r="56" spans="1:4" x14ac:dyDescent="0.25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0</v>
      </c>
    </row>
    <row r="57" spans="1:4" x14ac:dyDescent="0.25">
      <c r="A57" s="26" t="s">
        <v>50</v>
      </c>
      <c r="B57" s="27" t="s">
        <v>51</v>
      </c>
      <c r="C57" s="28">
        <f>Coordenador!C57</f>
        <v>2E-3</v>
      </c>
      <c r="D57" s="29">
        <f>D34*C57</f>
        <v>0</v>
      </c>
    </row>
    <row r="58" spans="1:4" x14ac:dyDescent="0.25">
      <c r="A58" s="26" t="s">
        <v>52</v>
      </c>
      <c r="B58" s="27" t="s">
        <v>53</v>
      </c>
      <c r="C58" s="72">
        <f>Coordenador!C58</f>
        <v>0.08</v>
      </c>
      <c r="D58" s="29">
        <f>D34*C58</f>
        <v>0</v>
      </c>
    </row>
    <row r="59" spans="1:4" x14ac:dyDescent="0.25">
      <c r="A59" s="141" t="s">
        <v>54</v>
      </c>
      <c r="B59" s="141"/>
      <c r="C59" s="31">
        <f>SUM(C51:C58)</f>
        <v>0.33800000000000002</v>
      </c>
      <c r="D59" s="32">
        <f>SUM(D51:D58)</f>
        <v>0</v>
      </c>
    </row>
    <row r="60" spans="1:4" ht="35.25" customHeight="1" x14ac:dyDescent="0.25">
      <c r="A60" s="132" t="s">
        <v>194</v>
      </c>
      <c r="B60" s="133"/>
      <c r="C60" s="133"/>
      <c r="D60" s="134"/>
    </row>
    <row r="61" spans="1:4" ht="35.25" customHeight="1" x14ac:dyDescent="0.25">
      <c r="A61" s="135" t="s">
        <v>195</v>
      </c>
      <c r="B61" s="136"/>
      <c r="C61" s="136"/>
      <c r="D61" s="137"/>
    </row>
    <row r="62" spans="1:4" ht="35.25" customHeight="1" x14ac:dyDescent="0.25">
      <c r="A62" s="142" t="s">
        <v>196</v>
      </c>
      <c r="B62" s="139"/>
      <c r="C62" s="139"/>
      <c r="D62" s="140"/>
    </row>
    <row r="63" spans="1:4" x14ac:dyDescent="0.25">
      <c r="A63" s="61"/>
      <c r="B63" s="61"/>
      <c r="C63" s="61"/>
      <c r="D63" s="61"/>
    </row>
    <row r="64" spans="1:4" ht="20.25" customHeight="1" x14ac:dyDescent="0.25">
      <c r="A64" s="130" t="s">
        <v>55</v>
      </c>
      <c r="B64" s="131"/>
      <c r="C64" s="131"/>
      <c r="D64" s="131"/>
    </row>
    <row r="65" spans="1:4" ht="27.6" x14ac:dyDescent="0.25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 x14ac:dyDescent="0.25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1.4" x14ac:dyDescent="0.25">
      <c r="A67" s="62" t="s">
        <v>10</v>
      </c>
      <c r="B67" s="102" t="s">
        <v>210</v>
      </c>
      <c r="C67" s="75"/>
      <c r="D67" s="82">
        <f>C67*22</f>
        <v>0</v>
      </c>
    </row>
    <row r="68" spans="1:4" ht="27.6" x14ac:dyDescent="0.25">
      <c r="A68" s="62" t="s">
        <v>13</v>
      </c>
      <c r="B68" s="33" t="s">
        <v>211</v>
      </c>
      <c r="C68" s="145"/>
      <c r="D68" s="146"/>
    </row>
    <row r="69" spans="1:4" ht="27.6" x14ac:dyDescent="0.25">
      <c r="A69" s="62" t="s">
        <v>15</v>
      </c>
      <c r="B69" s="33" t="s">
        <v>197</v>
      </c>
      <c r="C69" s="147"/>
      <c r="D69" s="148"/>
    </row>
    <row r="70" spans="1:4" ht="27.6" x14ac:dyDescent="0.25">
      <c r="A70" s="62" t="s">
        <v>17</v>
      </c>
      <c r="B70" s="33" t="s">
        <v>197</v>
      </c>
      <c r="C70" s="147"/>
      <c r="D70" s="148"/>
    </row>
    <row r="71" spans="1:4" ht="38.25" customHeight="1" x14ac:dyDescent="0.25">
      <c r="A71" s="62" t="s">
        <v>48</v>
      </c>
      <c r="B71" s="33" t="s">
        <v>197</v>
      </c>
      <c r="C71" s="149"/>
      <c r="D71" s="150"/>
    </row>
    <row r="72" spans="1:4" x14ac:dyDescent="0.25">
      <c r="A72" s="34"/>
      <c r="B72" s="55" t="s">
        <v>60</v>
      </c>
      <c r="C72" s="143">
        <f>D66+D67+C68+C69+C70+C71</f>
        <v>0</v>
      </c>
      <c r="D72" s="144"/>
    </row>
    <row r="73" spans="1:4" ht="36" customHeight="1" x14ac:dyDescent="0.25">
      <c r="A73" s="160" t="s">
        <v>212</v>
      </c>
      <c r="B73" s="161"/>
      <c r="C73" s="161"/>
      <c r="D73" s="161"/>
    </row>
    <row r="74" spans="1:4" x14ac:dyDescent="0.25">
      <c r="A74" s="125"/>
      <c r="B74" s="126"/>
      <c r="C74" s="126"/>
      <c r="D74" s="126"/>
    </row>
    <row r="75" spans="1:4" ht="36.75" customHeight="1" x14ac:dyDescent="0.25">
      <c r="A75" s="123" t="s">
        <v>61</v>
      </c>
      <c r="B75" s="124"/>
      <c r="C75" s="124"/>
      <c r="D75" s="124"/>
    </row>
    <row r="76" spans="1:4" ht="27.6" x14ac:dyDescent="0.25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7.6" x14ac:dyDescent="0.25">
      <c r="A77" s="54" t="s">
        <v>34</v>
      </c>
      <c r="B77" s="35" t="s">
        <v>35</v>
      </c>
      <c r="C77" s="36">
        <f>C44</f>
        <v>0.14862206666666666</v>
      </c>
      <c r="D77" s="37">
        <f>D44</f>
        <v>0</v>
      </c>
    </row>
    <row r="78" spans="1:4" x14ac:dyDescent="0.25">
      <c r="A78" s="54" t="s">
        <v>41</v>
      </c>
      <c r="B78" s="35" t="s">
        <v>42</v>
      </c>
      <c r="C78" s="36">
        <f>C59</f>
        <v>0.33800000000000002</v>
      </c>
      <c r="D78" s="37">
        <f>D59</f>
        <v>0</v>
      </c>
    </row>
    <row r="79" spans="1:4" x14ac:dyDescent="0.25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x14ac:dyDescent="0.25">
      <c r="A80" s="108" t="s">
        <v>63</v>
      </c>
      <c r="B80" s="108"/>
      <c r="C80" s="38" t="s">
        <v>0</v>
      </c>
      <c r="D80" s="18">
        <f>SUM(D77:D79)</f>
        <v>0</v>
      </c>
    </row>
    <row r="81" spans="1:4" x14ac:dyDescent="0.25">
      <c r="A81" s="39"/>
      <c r="B81" s="40"/>
      <c r="C81" s="40"/>
      <c r="D81" s="40"/>
    </row>
    <row r="82" spans="1:4" x14ac:dyDescent="0.25">
      <c r="A82" s="39"/>
      <c r="B82" s="40"/>
      <c r="C82" s="40"/>
      <c r="D82" s="40"/>
    </row>
    <row r="83" spans="1:4" ht="31.5" customHeight="1" x14ac:dyDescent="0.25">
      <c r="A83" s="123" t="s">
        <v>64</v>
      </c>
      <c r="B83" s="124"/>
      <c r="C83" s="124"/>
      <c r="D83" s="124"/>
    </row>
    <row r="84" spans="1:4" x14ac:dyDescent="0.25">
      <c r="A84" s="56">
        <v>3</v>
      </c>
      <c r="B84" s="56" t="s">
        <v>65</v>
      </c>
      <c r="C84" s="56" t="s">
        <v>36</v>
      </c>
      <c r="D84" s="56" t="s">
        <v>28</v>
      </c>
    </row>
    <row r="85" spans="1:4" x14ac:dyDescent="0.25">
      <c r="A85" s="54" t="s">
        <v>8</v>
      </c>
      <c r="B85" s="105" t="s">
        <v>66</v>
      </c>
      <c r="C85" s="41">
        <f>Coordenador!C85</f>
        <v>4.1999999999999997E-3</v>
      </c>
      <c r="D85" s="14">
        <f t="shared" ref="D85:D90" si="0">D$34*C85</f>
        <v>0</v>
      </c>
    </row>
    <row r="86" spans="1:4" ht="63.6" x14ac:dyDescent="0.25">
      <c r="A86" s="54" t="s">
        <v>10</v>
      </c>
      <c r="B86" s="105" t="s">
        <v>223</v>
      </c>
      <c r="C86" s="41">
        <f>Coordenador!C86</f>
        <v>3.3599999999999998E-4</v>
      </c>
      <c r="D86" s="14">
        <f t="shared" si="0"/>
        <v>0</v>
      </c>
    </row>
    <row r="87" spans="1:4" ht="63.6" x14ac:dyDescent="0.25">
      <c r="A87" s="54" t="s">
        <v>13</v>
      </c>
      <c r="B87" s="105" t="s">
        <v>224</v>
      </c>
      <c r="C87" s="41">
        <f>Coordenador!C87</f>
        <v>5.6784000000000001E-4</v>
      </c>
      <c r="D87" s="14">
        <f t="shared" si="0"/>
        <v>0</v>
      </c>
    </row>
    <row r="88" spans="1:4" x14ac:dyDescent="0.25">
      <c r="A88" s="54" t="s">
        <v>15</v>
      </c>
      <c r="B88" s="105" t="s">
        <v>67</v>
      </c>
      <c r="C88" s="41">
        <f>Coordenador!C88</f>
        <v>1.9400000000000001E-2</v>
      </c>
      <c r="D88" s="14">
        <f t="shared" si="0"/>
        <v>0</v>
      </c>
    </row>
    <row r="89" spans="1:4" ht="63.6" x14ac:dyDescent="0.25">
      <c r="A89" s="54" t="s">
        <v>17</v>
      </c>
      <c r="B89" s="105" t="s">
        <v>225</v>
      </c>
      <c r="C89" s="41">
        <f>Coordenador!C89</f>
        <v>6.5572000000000009E-3</v>
      </c>
      <c r="D89" s="14">
        <f t="shared" si="0"/>
        <v>0</v>
      </c>
    </row>
    <row r="90" spans="1:4" ht="63.6" x14ac:dyDescent="0.25">
      <c r="A90" s="54" t="s">
        <v>48</v>
      </c>
      <c r="B90" s="105" t="s">
        <v>226</v>
      </c>
      <c r="C90" s="41">
        <f>Coordenador!C90</f>
        <v>2.6228800000000002E-3</v>
      </c>
      <c r="D90" s="14">
        <f t="shared" si="0"/>
        <v>0</v>
      </c>
    </row>
    <row r="91" spans="1:4" x14ac:dyDescent="0.25">
      <c r="A91" s="108" t="s">
        <v>68</v>
      </c>
      <c r="B91" s="108"/>
      <c r="C91" s="42">
        <f>SUM(C85:C90)</f>
        <v>3.3683919999999999E-2</v>
      </c>
      <c r="D91" s="18">
        <f>SUM(D85:D90)</f>
        <v>0</v>
      </c>
    </row>
    <row r="92" spans="1:4" x14ac:dyDescent="0.25">
      <c r="A92" s="60"/>
      <c r="B92" s="61"/>
      <c r="C92" s="61"/>
      <c r="D92" s="61"/>
    </row>
    <row r="93" spans="1:4" x14ac:dyDescent="0.25">
      <c r="A93" s="123" t="s">
        <v>69</v>
      </c>
      <c r="B93" s="124"/>
      <c r="C93" s="124"/>
      <c r="D93" s="124"/>
    </row>
    <row r="94" spans="1:4" x14ac:dyDescent="0.25">
      <c r="A94" s="4"/>
      <c r="B94" s="4"/>
      <c r="C94" s="4"/>
      <c r="D94" s="4"/>
    </row>
    <row r="95" spans="1:4" ht="63.75" customHeight="1" x14ac:dyDescent="0.25">
      <c r="A95" s="127" t="s">
        <v>198</v>
      </c>
      <c r="B95" s="128"/>
      <c r="C95" s="128"/>
      <c r="D95" s="129"/>
    </row>
    <row r="96" spans="1:4" x14ac:dyDescent="0.25">
      <c r="A96" s="58"/>
      <c r="B96" s="59"/>
      <c r="C96" s="59"/>
      <c r="D96" s="59"/>
    </row>
    <row r="97" spans="1:4" ht="39" customHeight="1" x14ac:dyDescent="0.25">
      <c r="A97" s="123" t="s">
        <v>70</v>
      </c>
      <c r="B97" s="124"/>
      <c r="C97" s="124"/>
      <c r="D97" s="124"/>
    </row>
    <row r="98" spans="1:4" x14ac:dyDescent="0.2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1.4" x14ac:dyDescent="0.2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0</v>
      </c>
    </row>
    <row r="100" spans="1:4" x14ac:dyDescent="0.25">
      <c r="A100" s="54" t="s">
        <v>10</v>
      </c>
      <c r="B100" s="35" t="s">
        <v>73</v>
      </c>
      <c r="C100" s="43">
        <f>Coordenador!C100</f>
        <v>0</v>
      </c>
      <c r="D100" s="14">
        <f t="shared" si="1"/>
        <v>0</v>
      </c>
    </row>
    <row r="101" spans="1:4" ht="27.6" x14ac:dyDescent="0.25">
      <c r="A101" s="54" t="s">
        <v>13</v>
      </c>
      <c r="B101" s="35" t="s">
        <v>74</v>
      </c>
      <c r="C101" s="43">
        <f>Coordenador!C101</f>
        <v>0</v>
      </c>
      <c r="D101" s="14">
        <f t="shared" si="1"/>
        <v>0</v>
      </c>
    </row>
    <row r="102" spans="1:4" ht="27.6" x14ac:dyDescent="0.25">
      <c r="A102" s="54" t="s">
        <v>15</v>
      </c>
      <c r="B102" s="35" t="s">
        <v>75</v>
      </c>
      <c r="C102" s="43">
        <f>Coordenador!C102</f>
        <v>0</v>
      </c>
      <c r="D102" s="14">
        <f t="shared" si="1"/>
        <v>0</v>
      </c>
    </row>
    <row r="103" spans="1:4" ht="27.6" x14ac:dyDescent="0.25">
      <c r="A103" s="54" t="s">
        <v>17</v>
      </c>
      <c r="B103" s="35" t="s">
        <v>76</v>
      </c>
      <c r="C103" s="43">
        <f>Coordenador!C103</f>
        <v>0</v>
      </c>
      <c r="D103" s="14">
        <f t="shared" si="1"/>
        <v>0</v>
      </c>
    </row>
    <row r="104" spans="1:4" ht="27.6" x14ac:dyDescent="0.25">
      <c r="A104" s="54" t="s">
        <v>48</v>
      </c>
      <c r="B104" s="35" t="s">
        <v>77</v>
      </c>
      <c r="C104" s="43">
        <f>Coordenador!C104</f>
        <v>0</v>
      </c>
      <c r="D104" s="14">
        <f t="shared" si="1"/>
        <v>0</v>
      </c>
    </row>
    <row r="105" spans="1:4" x14ac:dyDescent="0.25">
      <c r="A105" s="108" t="s">
        <v>78</v>
      </c>
      <c r="B105" s="108"/>
      <c r="C105" s="44">
        <f>SUM(C99:C104)</f>
        <v>9.9537037037037021E-2</v>
      </c>
      <c r="D105" s="18">
        <f>SUM(D99:D104)</f>
        <v>0</v>
      </c>
    </row>
    <row r="106" spans="1:4" x14ac:dyDescent="0.25">
      <c r="A106" s="60"/>
      <c r="B106" s="61"/>
      <c r="C106" s="61"/>
      <c r="D106" s="61"/>
    </row>
    <row r="107" spans="1:4" ht="48.75" customHeight="1" x14ac:dyDescent="0.25">
      <c r="A107" s="130" t="s">
        <v>79</v>
      </c>
      <c r="B107" s="131"/>
      <c r="C107" s="131"/>
      <c r="D107" s="131"/>
    </row>
    <row r="108" spans="1:4" ht="27.6" x14ac:dyDescent="0.25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 x14ac:dyDescent="0.25">
      <c r="A109" s="54" t="s">
        <v>71</v>
      </c>
      <c r="B109" s="35" t="s">
        <v>81</v>
      </c>
      <c r="C109" s="36">
        <f>C105</f>
        <v>9.9537037037037021E-2</v>
      </c>
      <c r="D109" s="37">
        <f>D105</f>
        <v>0</v>
      </c>
    </row>
    <row r="110" spans="1:4" x14ac:dyDescent="0.25">
      <c r="A110" s="108" t="s">
        <v>82</v>
      </c>
      <c r="B110" s="108"/>
      <c r="C110" s="38" t="s">
        <v>0</v>
      </c>
      <c r="D110" s="18">
        <f>SUM(D109:D109)</f>
        <v>0</v>
      </c>
    </row>
    <row r="111" spans="1:4" x14ac:dyDescent="0.25">
      <c r="A111" s="60"/>
      <c r="B111" s="61"/>
      <c r="C111" s="61"/>
      <c r="D111" s="61"/>
    </row>
    <row r="112" spans="1:4" x14ac:dyDescent="0.25">
      <c r="A112" s="123" t="s">
        <v>83</v>
      </c>
      <c r="B112" s="124"/>
      <c r="C112" s="124"/>
      <c r="D112" s="124"/>
    </row>
    <row r="113" spans="1:4" x14ac:dyDescent="0.25">
      <c r="A113" s="57">
        <v>5</v>
      </c>
      <c r="B113" s="111" t="s">
        <v>84</v>
      </c>
      <c r="C113" s="111"/>
      <c r="D113" s="57" t="s">
        <v>28</v>
      </c>
    </row>
    <row r="114" spans="1:4" x14ac:dyDescent="0.25">
      <c r="A114" s="54" t="s">
        <v>8</v>
      </c>
      <c r="B114" s="112" t="s">
        <v>85</v>
      </c>
      <c r="C114" s="112"/>
      <c r="D114" s="37"/>
    </row>
    <row r="115" spans="1:4" x14ac:dyDescent="0.25">
      <c r="A115" s="54" t="s">
        <v>10</v>
      </c>
      <c r="B115" s="112" t="s">
        <v>86</v>
      </c>
      <c r="C115" s="112"/>
      <c r="D115" s="37"/>
    </row>
    <row r="116" spans="1:4" x14ac:dyDescent="0.25">
      <c r="A116" s="54" t="s">
        <v>13</v>
      </c>
      <c r="B116" s="112" t="s">
        <v>30</v>
      </c>
      <c r="C116" s="112"/>
      <c r="D116" s="37"/>
    </row>
    <row r="117" spans="1:4" x14ac:dyDescent="0.25">
      <c r="A117" s="34"/>
      <c r="B117" s="108" t="s">
        <v>87</v>
      </c>
      <c r="C117" s="108"/>
      <c r="D117" s="18">
        <f>SUM(D114:D116)</f>
        <v>0</v>
      </c>
    </row>
    <row r="118" spans="1:4" x14ac:dyDescent="0.25">
      <c r="A118" s="113" t="s">
        <v>200</v>
      </c>
      <c r="B118" s="114"/>
      <c r="C118" s="114"/>
      <c r="D118" s="114"/>
    </row>
    <row r="119" spans="1:4" x14ac:dyDescent="0.25">
      <c r="A119" s="115"/>
      <c r="B119" s="116"/>
      <c r="C119" s="116"/>
      <c r="D119" s="116"/>
    </row>
    <row r="120" spans="1:4" x14ac:dyDescent="0.25">
      <c r="A120" s="117" t="s">
        <v>88</v>
      </c>
      <c r="B120" s="117"/>
      <c r="C120" s="117"/>
      <c r="D120" s="117"/>
    </row>
    <row r="121" spans="1:4" x14ac:dyDescent="0.2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 x14ac:dyDescent="0.25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 x14ac:dyDescent="0.25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x14ac:dyDescent="0.25">
      <c r="A124" s="16" t="s">
        <v>13</v>
      </c>
      <c r="B124" s="3" t="s">
        <v>92</v>
      </c>
      <c r="C124" s="46">
        <f>SUM(C125:C127)</f>
        <v>0</v>
      </c>
      <c r="D124" s="47">
        <f>((D139+D122+D123)/(1-C124))*C124</f>
        <v>0</v>
      </c>
    </row>
    <row r="125" spans="1:4" x14ac:dyDescent="0.25">
      <c r="A125" s="33"/>
      <c r="B125" s="3" t="s">
        <v>93</v>
      </c>
      <c r="C125" s="43">
        <f>Coordenador!C125</f>
        <v>0</v>
      </c>
      <c r="D125" s="45">
        <f>((D139+D122+D123)/(1-C124))*C125</f>
        <v>0</v>
      </c>
    </row>
    <row r="126" spans="1:4" x14ac:dyDescent="0.25">
      <c r="A126" s="33"/>
      <c r="B126" s="3" t="s">
        <v>94</v>
      </c>
      <c r="C126" s="48">
        <f>Coordenador!C126</f>
        <v>0</v>
      </c>
      <c r="D126" s="45">
        <f>((D139+D122+D123)/(1-C124))*C126</f>
        <v>0</v>
      </c>
    </row>
    <row r="127" spans="1:4" x14ac:dyDescent="0.25">
      <c r="A127" s="33"/>
      <c r="B127" s="3" t="s">
        <v>95</v>
      </c>
      <c r="C127" s="43">
        <f>Coordenador!C127</f>
        <v>0</v>
      </c>
      <c r="D127" s="45">
        <f>((D139+D122+D123)/(1-C124))*C127</f>
        <v>0</v>
      </c>
    </row>
    <row r="128" spans="1:4" x14ac:dyDescent="0.25">
      <c r="A128" s="34"/>
      <c r="B128" s="55" t="s">
        <v>96</v>
      </c>
      <c r="C128" s="44"/>
      <c r="D128" s="18">
        <f>D122+D123+D124</f>
        <v>0</v>
      </c>
    </row>
    <row r="129" spans="1:4" ht="27" customHeight="1" x14ac:dyDescent="0.25">
      <c r="A129" s="118" t="s">
        <v>201</v>
      </c>
      <c r="B129" s="119"/>
      <c r="C129" s="119"/>
      <c r="D129" s="119"/>
    </row>
    <row r="130" spans="1:4" ht="35.25" customHeight="1" x14ac:dyDescent="0.25">
      <c r="A130" s="120" t="s">
        <v>202</v>
      </c>
      <c r="B130" s="121"/>
      <c r="C130" s="121"/>
      <c r="D130" s="121"/>
    </row>
    <row r="131" spans="1:4" x14ac:dyDescent="0.25">
      <c r="A131" s="49"/>
      <c r="B131" s="49"/>
      <c r="C131" s="49"/>
      <c r="D131" s="49"/>
    </row>
    <row r="132" spans="1:4" ht="18.75" customHeight="1" x14ac:dyDescent="0.25">
      <c r="A132" s="122" t="s">
        <v>97</v>
      </c>
      <c r="B132" s="122"/>
      <c r="C132" s="122"/>
      <c r="D132" s="122"/>
    </row>
    <row r="133" spans="1:4" x14ac:dyDescent="0.25">
      <c r="A133" s="34"/>
      <c r="B133" s="110" t="s">
        <v>98</v>
      </c>
      <c r="C133" s="110"/>
      <c r="D133" s="56" t="s">
        <v>99</v>
      </c>
    </row>
    <row r="134" spans="1:4" x14ac:dyDescent="0.25">
      <c r="A134" s="50" t="s">
        <v>8</v>
      </c>
      <c r="B134" s="109" t="s">
        <v>100</v>
      </c>
      <c r="C134" s="109"/>
      <c r="D134" s="37">
        <f>D34</f>
        <v>0</v>
      </c>
    </row>
    <row r="135" spans="1:4" x14ac:dyDescent="0.25">
      <c r="A135" s="50" t="s">
        <v>10</v>
      </c>
      <c r="B135" s="109" t="s">
        <v>101</v>
      </c>
      <c r="C135" s="109"/>
      <c r="D135" s="37">
        <f>D80</f>
        <v>0</v>
      </c>
    </row>
    <row r="136" spans="1:4" x14ac:dyDescent="0.25">
      <c r="A136" s="50" t="s">
        <v>13</v>
      </c>
      <c r="B136" s="109" t="s">
        <v>102</v>
      </c>
      <c r="C136" s="109"/>
      <c r="D136" s="37">
        <f>D91</f>
        <v>0</v>
      </c>
    </row>
    <row r="137" spans="1:4" x14ac:dyDescent="0.25">
      <c r="A137" s="50" t="s">
        <v>15</v>
      </c>
      <c r="B137" s="109" t="s">
        <v>103</v>
      </c>
      <c r="C137" s="109"/>
      <c r="D137" s="14">
        <f>D110</f>
        <v>0</v>
      </c>
    </row>
    <row r="138" spans="1:4" x14ac:dyDescent="0.25">
      <c r="A138" s="50" t="s">
        <v>17</v>
      </c>
      <c r="B138" s="109" t="s">
        <v>104</v>
      </c>
      <c r="C138" s="109"/>
      <c r="D138" s="37">
        <f>D117</f>
        <v>0</v>
      </c>
    </row>
    <row r="139" spans="1:4" x14ac:dyDescent="0.25">
      <c r="A139" s="108" t="s">
        <v>105</v>
      </c>
      <c r="B139" s="108"/>
      <c r="C139" s="108"/>
      <c r="D139" s="18">
        <f>SUM(D134:D138)</f>
        <v>0</v>
      </c>
    </row>
    <row r="140" spans="1:4" x14ac:dyDescent="0.25">
      <c r="A140" s="50" t="s">
        <v>48</v>
      </c>
      <c r="B140" s="107" t="s">
        <v>106</v>
      </c>
      <c r="C140" s="107"/>
      <c r="D140" s="37">
        <f>D128</f>
        <v>0</v>
      </c>
    </row>
    <row r="141" spans="1:4" x14ac:dyDescent="0.25">
      <c r="A141" s="108" t="s">
        <v>107</v>
      </c>
      <c r="B141" s="108"/>
      <c r="C141" s="108"/>
      <c r="D141" s="18">
        <f>TRUNC((D139+D140),2)</f>
        <v>0</v>
      </c>
    </row>
    <row r="142" spans="1:4" ht="24.75" customHeight="1" x14ac:dyDescent="0.25">
      <c r="A142" s="167" t="s">
        <v>203</v>
      </c>
      <c r="B142" s="167"/>
      <c r="C142" s="167"/>
      <c r="D142" s="167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C71:D71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view="pageBreakPreview" zoomScale="90" zoomScaleNormal="85" zoomScaleSheetLayoutView="90" workbookViewId="0">
      <selection activeCell="A12" sqref="A12:B12"/>
    </sheetView>
  </sheetViews>
  <sheetFormatPr defaultColWidth="0" defaultRowHeight="13.8" zeroHeight="1" x14ac:dyDescent="0.25"/>
  <cols>
    <col min="1" max="1" width="6.109375" style="63" customWidth="1"/>
    <col min="2" max="2" width="45.5546875" style="63" customWidth="1"/>
    <col min="3" max="3" width="20.88671875" style="63" customWidth="1"/>
    <col min="4" max="4" width="28" style="63" customWidth="1"/>
    <col min="5" max="6" width="0" style="63" hidden="1"/>
    <col min="7" max="16384" width="9.109375" style="63" hidden="1"/>
  </cols>
  <sheetData>
    <row r="1" spans="1:4" x14ac:dyDescent="0.25">
      <c r="A1" s="104" t="s">
        <v>204</v>
      </c>
      <c r="B1" s="64"/>
      <c r="C1" s="64"/>
      <c r="D1" s="65"/>
    </row>
    <row r="2" spans="1:4" x14ac:dyDescent="0.25">
      <c r="A2" s="104" t="s">
        <v>205</v>
      </c>
      <c r="B2" s="64"/>
      <c r="C2" s="64"/>
      <c r="D2" s="65"/>
    </row>
    <row r="3" spans="1:4" x14ac:dyDescent="0.25">
      <c r="A3" s="104" t="s">
        <v>206</v>
      </c>
      <c r="B3" s="64"/>
      <c r="C3" s="64"/>
      <c r="D3" s="65"/>
    </row>
    <row r="4" spans="1:4" x14ac:dyDescent="0.25">
      <c r="A4" s="104" t="s">
        <v>207</v>
      </c>
      <c r="B4" s="64"/>
      <c r="C4" s="64"/>
      <c r="D4" s="65"/>
    </row>
    <row r="5" spans="1:4" x14ac:dyDescent="0.25">
      <c r="A5" s="104" t="s">
        <v>208</v>
      </c>
      <c r="B5" s="66"/>
      <c r="C5" s="66"/>
      <c r="D5" s="67"/>
    </row>
    <row r="6" spans="1:4" x14ac:dyDescent="0.25"/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>
      <c r="A9" s="4"/>
      <c r="B9" s="4"/>
      <c r="C9" s="4"/>
      <c r="D9" s="4"/>
    </row>
    <row r="10" spans="1:4" x14ac:dyDescent="0.25">
      <c r="A10" s="164" t="s">
        <v>3</v>
      </c>
      <c r="B10" s="164"/>
      <c r="C10" s="164"/>
      <c r="D10" s="164"/>
    </row>
    <row r="11" spans="1:4" ht="27.6" x14ac:dyDescent="0.25">
      <c r="A11" s="152" t="s">
        <v>4</v>
      </c>
      <c r="B11" s="152"/>
      <c r="C11" s="5" t="s">
        <v>5</v>
      </c>
      <c r="D11" s="5" t="s">
        <v>6</v>
      </c>
    </row>
    <row r="12" spans="1:4" ht="13.8" customHeight="1" x14ac:dyDescent="0.25">
      <c r="A12" s="168" t="s">
        <v>232</v>
      </c>
      <c r="B12" s="169"/>
      <c r="C12" s="68" t="s">
        <v>7</v>
      </c>
      <c r="D12" s="69">
        <v>5</v>
      </c>
    </row>
    <row r="13" spans="1:4" x14ac:dyDescent="0.25">
      <c r="A13" s="6"/>
      <c r="B13" s="6"/>
      <c r="C13" s="6"/>
      <c r="D13" s="7"/>
    </row>
    <row r="14" spans="1:4" x14ac:dyDescent="0.25">
      <c r="A14" s="1"/>
      <c r="B14" s="1"/>
      <c r="C14" s="1"/>
      <c r="D14" s="1"/>
    </row>
    <row r="15" spans="1:4" x14ac:dyDescent="0.25">
      <c r="A15" s="62" t="s">
        <v>8</v>
      </c>
      <c r="B15" s="151" t="s">
        <v>9</v>
      </c>
      <c r="C15" s="151"/>
      <c r="D15" s="8"/>
    </row>
    <row r="16" spans="1:4" x14ac:dyDescent="0.25">
      <c r="A16" s="62" t="s">
        <v>10</v>
      </c>
      <c r="B16" s="151" t="s">
        <v>11</v>
      </c>
      <c r="C16" s="151"/>
      <c r="D16" s="9" t="s">
        <v>12</v>
      </c>
    </row>
    <row r="17" spans="1:4" x14ac:dyDescent="0.25">
      <c r="A17" s="62" t="s">
        <v>13</v>
      </c>
      <c r="B17" s="151" t="s">
        <v>14</v>
      </c>
      <c r="C17" s="151"/>
      <c r="D17" s="10"/>
    </row>
    <row r="18" spans="1:4" x14ac:dyDescent="0.25">
      <c r="A18" s="62" t="s">
        <v>15</v>
      </c>
      <c r="B18" s="127" t="s">
        <v>16</v>
      </c>
      <c r="C18" s="129"/>
      <c r="D18" s="10"/>
    </row>
    <row r="19" spans="1:4" x14ac:dyDescent="0.25">
      <c r="A19" s="62" t="s">
        <v>17</v>
      </c>
      <c r="B19" s="151" t="s">
        <v>18</v>
      </c>
      <c r="C19" s="151"/>
      <c r="D19" s="11">
        <v>12</v>
      </c>
    </row>
    <row r="20" spans="1:4" x14ac:dyDescent="0.25">
      <c r="A20" s="1"/>
      <c r="B20" s="1"/>
      <c r="C20" s="12"/>
      <c r="D20" s="1"/>
    </row>
    <row r="21" spans="1:4" x14ac:dyDescent="0.25">
      <c r="A21" s="131" t="s">
        <v>19</v>
      </c>
      <c r="B21" s="131"/>
      <c r="C21" s="131"/>
      <c r="D21" s="131"/>
    </row>
    <row r="22" spans="1:4" x14ac:dyDescent="0.25">
      <c r="A22" s="152" t="s">
        <v>20</v>
      </c>
      <c r="B22" s="152"/>
      <c r="C22" s="152"/>
      <c r="D22" s="152"/>
    </row>
    <row r="23" spans="1:4" ht="27.6" x14ac:dyDescent="0.25">
      <c r="A23" s="62">
        <v>1</v>
      </c>
      <c r="B23" s="151" t="s">
        <v>21</v>
      </c>
      <c r="C23" s="151"/>
      <c r="D23" s="13" t="s">
        <v>161</v>
      </c>
    </row>
    <row r="24" spans="1:4" x14ac:dyDescent="0.25">
      <c r="A24" s="62">
        <v>2</v>
      </c>
      <c r="B24" s="151" t="s">
        <v>22</v>
      </c>
      <c r="C24" s="151"/>
      <c r="D24" s="11" t="s">
        <v>178</v>
      </c>
    </row>
    <row r="25" spans="1:4" x14ac:dyDescent="0.25">
      <c r="A25" s="62">
        <v>3</v>
      </c>
      <c r="B25" s="151" t="s">
        <v>23</v>
      </c>
      <c r="C25" s="151"/>
      <c r="D25" s="14"/>
    </row>
    <row r="26" spans="1:4" ht="39.75" customHeight="1" x14ac:dyDescent="0.25">
      <c r="A26" s="62">
        <v>4</v>
      </c>
      <c r="B26" s="151" t="s">
        <v>24</v>
      </c>
      <c r="C26" s="151"/>
      <c r="D26" s="11" t="s">
        <v>233</v>
      </c>
    </row>
    <row r="27" spans="1:4" x14ac:dyDescent="0.25">
      <c r="A27" s="62">
        <v>5</v>
      </c>
      <c r="B27" s="151" t="s">
        <v>25</v>
      </c>
      <c r="C27" s="151"/>
      <c r="D27" s="15"/>
    </row>
    <row r="28" spans="1:4" x14ac:dyDescent="0.25">
      <c r="A28" s="1"/>
      <c r="B28" s="1"/>
      <c r="C28" s="1"/>
      <c r="D28" s="2"/>
    </row>
    <row r="29" spans="1:4" x14ac:dyDescent="0.25">
      <c r="A29" s="1"/>
      <c r="B29" s="1"/>
      <c r="C29" s="1"/>
      <c r="D29" s="2"/>
    </row>
    <row r="30" spans="1:4" x14ac:dyDescent="0.25">
      <c r="A30" s="131" t="s">
        <v>26</v>
      </c>
      <c r="B30" s="131"/>
      <c r="C30" s="131"/>
      <c r="D30" s="131"/>
    </row>
    <row r="31" spans="1:4" x14ac:dyDescent="0.25">
      <c r="A31" s="57">
        <v>1</v>
      </c>
      <c r="B31" s="152" t="s">
        <v>27</v>
      </c>
      <c r="C31" s="152"/>
      <c r="D31" s="57" t="s">
        <v>28</v>
      </c>
    </row>
    <row r="32" spans="1:4" x14ac:dyDescent="0.25">
      <c r="A32" s="16" t="s">
        <v>8</v>
      </c>
      <c r="B32" s="151" t="s">
        <v>29</v>
      </c>
      <c r="C32" s="151"/>
      <c r="D32" s="17"/>
    </row>
    <row r="33" spans="1:6" x14ac:dyDescent="0.25">
      <c r="A33" s="16" t="s">
        <v>10</v>
      </c>
      <c r="B33" s="151" t="s">
        <v>30</v>
      </c>
      <c r="C33" s="151"/>
      <c r="D33" s="70">
        <v>0</v>
      </c>
    </row>
    <row r="34" spans="1:6" x14ac:dyDescent="0.25">
      <c r="A34" s="153" t="s">
        <v>31</v>
      </c>
      <c r="B34" s="154"/>
      <c r="C34" s="155"/>
      <c r="D34" s="18">
        <f>SUM(D32:D33)</f>
        <v>0</v>
      </c>
    </row>
    <row r="35" spans="1:6" ht="33.75" customHeight="1" x14ac:dyDescent="0.25">
      <c r="A35" s="156" t="s">
        <v>188</v>
      </c>
      <c r="B35" s="157"/>
      <c r="C35" s="157"/>
      <c r="D35" s="157"/>
    </row>
    <row r="36" spans="1:6" x14ac:dyDescent="0.25">
      <c r="A36" s="158"/>
      <c r="B36" s="159"/>
      <c r="C36" s="159"/>
      <c r="D36" s="159"/>
    </row>
    <row r="37" spans="1:6" x14ac:dyDescent="0.25">
      <c r="A37" s="158" t="s">
        <v>32</v>
      </c>
      <c r="B37" s="159"/>
      <c r="C37" s="159"/>
      <c r="D37" s="159"/>
    </row>
    <row r="38" spans="1:6" ht="24.75" customHeight="1" x14ac:dyDescent="0.25">
      <c r="A38" s="115" t="s">
        <v>33</v>
      </c>
      <c r="B38" s="116"/>
      <c r="C38" s="116"/>
      <c r="D38" s="116"/>
    </row>
    <row r="39" spans="1:6" ht="27.6" x14ac:dyDescent="0.25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x14ac:dyDescent="0.2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0</v>
      </c>
    </row>
    <row r="41" spans="1:6" ht="27.6" x14ac:dyDescent="0.25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0</v>
      </c>
    </row>
    <row r="42" spans="1:6" x14ac:dyDescent="0.25">
      <c r="A42" s="108" t="s">
        <v>37</v>
      </c>
      <c r="B42" s="108"/>
      <c r="C42" s="23">
        <f>SUM(C40:C41)</f>
        <v>0.11107777777777778</v>
      </c>
      <c r="D42" s="24">
        <f>SUM(D40:D41)</f>
        <v>0</v>
      </c>
    </row>
    <row r="43" spans="1:6" ht="27.6" x14ac:dyDescent="0.25">
      <c r="A43" s="19" t="s">
        <v>13</v>
      </c>
      <c r="B43" s="20" t="s">
        <v>38</v>
      </c>
      <c r="C43" s="21">
        <f>C42*C59</f>
        <v>3.7544288888888888E-2</v>
      </c>
      <c r="D43" s="22">
        <f>D34*C43</f>
        <v>0</v>
      </c>
    </row>
    <row r="44" spans="1:6" x14ac:dyDescent="0.25">
      <c r="A44" s="108" t="s">
        <v>39</v>
      </c>
      <c r="B44" s="108"/>
      <c r="C44" s="23">
        <f>SUM(C42:C43)</f>
        <v>0.14862206666666666</v>
      </c>
      <c r="D44" s="24">
        <f>SUM(D42:D43)</f>
        <v>0</v>
      </c>
    </row>
    <row r="45" spans="1:6" ht="58.5" customHeight="1" x14ac:dyDescent="0.25">
      <c r="A45" s="132" t="s">
        <v>191</v>
      </c>
      <c r="B45" s="133"/>
      <c r="C45" s="133"/>
      <c r="D45" s="134"/>
      <c r="F45" s="71"/>
    </row>
    <row r="46" spans="1:6" ht="34.5" customHeight="1" x14ac:dyDescent="0.25">
      <c r="A46" s="135" t="s">
        <v>192</v>
      </c>
      <c r="B46" s="136"/>
      <c r="C46" s="136"/>
      <c r="D46" s="137"/>
    </row>
    <row r="47" spans="1:6" ht="81" customHeight="1" x14ac:dyDescent="0.25">
      <c r="A47" s="138" t="s">
        <v>193</v>
      </c>
      <c r="B47" s="139"/>
      <c r="C47" s="139"/>
      <c r="D47" s="140"/>
    </row>
    <row r="48" spans="1:6" x14ac:dyDescent="0.25">
      <c r="A48" s="60"/>
      <c r="B48" s="61"/>
      <c r="C48" s="61"/>
      <c r="D48" s="61"/>
    </row>
    <row r="49" spans="1:4" ht="35.25" customHeight="1" x14ac:dyDescent="0.25">
      <c r="A49" s="130" t="s">
        <v>40</v>
      </c>
      <c r="B49" s="131"/>
      <c r="C49" s="131"/>
      <c r="D49" s="131"/>
    </row>
    <row r="50" spans="1:4" ht="15" customHeight="1" x14ac:dyDescent="0.25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 x14ac:dyDescent="0.25">
      <c r="A51" s="26" t="s">
        <v>8</v>
      </c>
      <c r="B51" s="27" t="s">
        <v>43</v>
      </c>
      <c r="C51" s="28">
        <f>Coordenador!C51</f>
        <v>0.2</v>
      </c>
      <c r="D51" s="29">
        <f>D34*C51</f>
        <v>0</v>
      </c>
    </row>
    <row r="52" spans="1:4" x14ac:dyDescent="0.25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0</v>
      </c>
    </row>
    <row r="53" spans="1:4" ht="15" customHeight="1" x14ac:dyDescent="0.25">
      <c r="A53" s="26" t="s">
        <v>13</v>
      </c>
      <c r="B53" s="27" t="s">
        <v>45</v>
      </c>
      <c r="C53" s="30">
        <f>Coordenador!C53</f>
        <v>0</v>
      </c>
      <c r="D53" s="29">
        <f>D34*C53</f>
        <v>0</v>
      </c>
    </row>
    <row r="54" spans="1:4" x14ac:dyDescent="0.25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0</v>
      </c>
    </row>
    <row r="55" spans="1:4" x14ac:dyDescent="0.25">
      <c r="A55" s="26" t="s">
        <v>17</v>
      </c>
      <c r="B55" s="27" t="s">
        <v>47</v>
      </c>
      <c r="C55" s="72">
        <f>Coordenador!C55</f>
        <v>0.01</v>
      </c>
      <c r="D55" s="29">
        <f>D34*C55</f>
        <v>0</v>
      </c>
    </row>
    <row r="56" spans="1:4" x14ac:dyDescent="0.25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0</v>
      </c>
    </row>
    <row r="57" spans="1:4" x14ac:dyDescent="0.25">
      <c r="A57" s="26" t="s">
        <v>50</v>
      </c>
      <c r="B57" s="27" t="s">
        <v>51</v>
      </c>
      <c r="C57" s="28">
        <f>Coordenador!C57</f>
        <v>2E-3</v>
      </c>
      <c r="D57" s="29">
        <f>D34*C57</f>
        <v>0</v>
      </c>
    </row>
    <row r="58" spans="1:4" x14ac:dyDescent="0.25">
      <c r="A58" s="26" t="s">
        <v>52</v>
      </c>
      <c r="B58" s="27" t="s">
        <v>53</v>
      </c>
      <c r="C58" s="72">
        <f>Coordenador!C58</f>
        <v>0.08</v>
      </c>
      <c r="D58" s="29">
        <f>D34*C58</f>
        <v>0</v>
      </c>
    </row>
    <row r="59" spans="1:4" x14ac:dyDescent="0.25">
      <c r="A59" s="141" t="s">
        <v>54</v>
      </c>
      <c r="B59" s="141"/>
      <c r="C59" s="31">
        <f>SUM(C51:C58)</f>
        <v>0.33800000000000002</v>
      </c>
      <c r="D59" s="32">
        <f>SUM(D51:D58)</f>
        <v>0</v>
      </c>
    </row>
    <row r="60" spans="1:4" ht="35.25" customHeight="1" x14ac:dyDescent="0.25">
      <c r="A60" s="132" t="s">
        <v>194</v>
      </c>
      <c r="B60" s="133"/>
      <c r="C60" s="133"/>
      <c r="D60" s="134"/>
    </row>
    <row r="61" spans="1:4" ht="35.25" customHeight="1" x14ac:dyDescent="0.25">
      <c r="A61" s="135" t="s">
        <v>195</v>
      </c>
      <c r="B61" s="136"/>
      <c r="C61" s="136"/>
      <c r="D61" s="137"/>
    </row>
    <row r="62" spans="1:4" ht="35.25" customHeight="1" x14ac:dyDescent="0.25">
      <c r="A62" s="142" t="s">
        <v>196</v>
      </c>
      <c r="B62" s="139"/>
      <c r="C62" s="139"/>
      <c r="D62" s="140"/>
    </row>
    <row r="63" spans="1:4" x14ac:dyDescent="0.25">
      <c r="A63" s="61"/>
      <c r="B63" s="61"/>
      <c r="C63" s="61"/>
      <c r="D63" s="61"/>
    </row>
    <row r="64" spans="1:4" ht="20.25" customHeight="1" x14ac:dyDescent="0.25">
      <c r="A64" s="130" t="s">
        <v>55</v>
      </c>
      <c r="B64" s="131"/>
      <c r="C64" s="131"/>
      <c r="D64" s="131"/>
    </row>
    <row r="65" spans="1:4" ht="27.6" x14ac:dyDescent="0.25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 x14ac:dyDescent="0.25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1.4" x14ac:dyDescent="0.25">
      <c r="A67" s="62" t="s">
        <v>10</v>
      </c>
      <c r="B67" s="102" t="s">
        <v>210</v>
      </c>
      <c r="C67" s="75"/>
      <c r="D67" s="82">
        <f>C67*22</f>
        <v>0</v>
      </c>
    </row>
    <row r="68" spans="1:4" ht="27.6" x14ac:dyDescent="0.25">
      <c r="A68" s="62" t="s">
        <v>13</v>
      </c>
      <c r="B68" s="33" t="s">
        <v>211</v>
      </c>
      <c r="C68" s="145"/>
      <c r="D68" s="146"/>
    </row>
    <row r="69" spans="1:4" ht="27.6" x14ac:dyDescent="0.25">
      <c r="A69" s="62" t="s">
        <v>15</v>
      </c>
      <c r="B69" s="33" t="s">
        <v>197</v>
      </c>
      <c r="C69" s="147"/>
      <c r="D69" s="148"/>
    </row>
    <row r="70" spans="1:4" ht="27.6" x14ac:dyDescent="0.25">
      <c r="A70" s="62" t="s">
        <v>17</v>
      </c>
      <c r="B70" s="33" t="s">
        <v>197</v>
      </c>
      <c r="C70" s="147"/>
      <c r="D70" s="148"/>
    </row>
    <row r="71" spans="1:4" ht="38.25" customHeight="1" x14ac:dyDescent="0.25">
      <c r="A71" s="62" t="s">
        <v>48</v>
      </c>
      <c r="B71" s="33" t="s">
        <v>197</v>
      </c>
      <c r="C71" s="149"/>
      <c r="D71" s="150"/>
    </row>
    <row r="72" spans="1:4" x14ac:dyDescent="0.25">
      <c r="A72" s="34"/>
      <c r="B72" s="55" t="s">
        <v>60</v>
      </c>
      <c r="C72" s="143">
        <f>D66+D67+C68+C69+C70+C71</f>
        <v>0</v>
      </c>
      <c r="D72" s="144"/>
    </row>
    <row r="73" spans="1:4" ht="36" customHeight="1" x14ac:dyDescent="0.25">
      <c r="A73" s="160" t="s">
        <v>212</v>
      </c>
      <c r="B73" s="161"/>
      <c r="C73" s="161"/>
      <c r="D73" s="161"/>
    </row>
    <row r="74" spans="1:4" x14ac:dyDescent="0.25">
      <c r="A74" s="125"/>
      <c r="B74" s="126"/>
      <c r="C74" s="126"/>
      <c r="D74" s="126"/>
    </row>
    <row r="75" spans="1:4" ht="36.75" customHeight="1" x14ac:dyDescent="0.25">
      <c r="A75" s="123" t="s">
        <v>61</v>
      </c>
      <c r="B75" s="124"/>
      <c r="C75" s="124"/>
      <c r="D75" s="124"/>
    </row>
    <row r="76" spans="1:4" ht="27.6" x14ac:dyDescent="0.25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7.6" x14ac:dyDescent="0.25">
      <c r="A77" s="54" t="s">
        <v>34</v>
      </c>
      <c r="B77" s="35" t="s">
        <v>35</v>
      </c>
      <c r="C77" s="36">
        <f>C44</f>
        <v>0.14862206666666666</v>
      </c>
      <c r="D77" s="37">
        <f>D44</f>
        <v>0</v>
      </c>
    </row>
    <row r="78" spans="1:4" x14ac:dyDescent="0.25">
      <c r="A78" s="54" t="s">
        <v>41</v>
      </c>
      <c r="B78" s="35" t="s">
        <v>42</v>
      </c>
      <c r="C78" s="36">
        <f>C59</f>
        <v>0.33800000000000002</v>
      </c>
      <c r="D78" s="37">
        <f>D59</f>
        <v>0</v>
      </c>
    </row>
    <row r="79" spans="1:4" x14ac:dyDescent="0.25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x14ac:dyDescent="0.25">
      <c r="A80" s="108" t="s">
        <v>63</v>
      </c>
      <c r="B80" s="108"/>
      <c r="C80" s="38" t="s">
        <v>0</v>
      </c>
      <c r="D80" s="18">
        <f>SUM(D77:D79)</f>
        <v>0</v>
      </c>
    </row>
    <row r="81" spans="1:4" x14ac:dyDescent="0.25">
      <c r="A81" s="39"/>
      <c r="B81" s="40"/>
      <c r="C81" s="40"/>
      <c r="D81" s="40"/>
    </row>
    <row r="82" spans="1:4" x14ac:dyDescent="0.25">
      <c r="A82" s="39"/>
      <c r="B82" s="40"/>
      <c r="C82" s="40"/>
      <c r="D82" s="40"/>
    </row>
    <row r="83" spans="1:4" ht="31.5" customHeight="1" x14ac:dyDescent="0.25">
      <c r="A83" s="123" t="s">
        <v>64</v>
      </c>
      <c r="B83" s="124"/>
      <c r="C83" s="124"/>
      <c r="D83" s="124"/>
    </row>
    <row r="84" spans="1:4" x14ac:dyDescent="0.25">
      <c r="A84" s="56">
        <v>3</v>
      </c>
      <c r="B84" s="56" t="s">
        <v>65</v>
      </c>
      <c r="C84" s="56" t="s">
        <v>36</v>
      </c>
      <c r="D84" s="56" t="s">
        <v>28</v>
      </c>
    </row>
    <row r="85" spans="1:4" x14ac:dyDescent="0.25">
      <c r="A85" s="54" t="s">
        <v>8</v>
      </c>
      <c r="B85" s="105" t="s">
        <v>66</v>
      </c>
      <c r="C85" s="41">
        <f>Coordenador!C85</f>
        <v>4.1999999999999997E-3</v>
      </c>
      <c r="D85" s="14">
        <f t="shared" ref="D85:D90" si="0">D$34*C85</f>
        <v>0</v>
      </c>
    </row>
    <row r="86" spans="1:4" ht="63.6" x14ac:dyDescent="0.25">
      <c r="A86" s="54" t="s">
        <v>10</v>
      </c>
      <c r="B86" s="105" t="s">
        <v>223</v>
      </c>
      <c r="C86" s="41">
        <f>Coordenador!C86</f>
        <v>3.3599999999999998E-4</v>
      </c>
      <c r="D86" s="14">
        <f t="shared" si="0"/>
        <v>0</v>
      </c>
    </row>
    <row r="87" spans="1:4" ht="63.6" x14ac:dyDescent="0.25">
      <c r="A87" s="54" t="s">
        <v>13</v>
      </c>
      <c r="B87" s="105" t="s">
        <v>224</v>
      </c>
      <c r="C87" s="41">
        <f>Coordenador!C87</f>
        <v>5.6784000000000001E-4</v>
      </c>
      <c r="D87" s="14">
        <f t="shared" si="0"/>
        <v>0</v>
      </c>
    </row>
    <row r="88" spans="1:4" x14ac:dyDescent="0.25">
      <c r="A88" s="54" t="s">
        <v>15</v>
      </c>
      <c r="B88" s="105" t="s">
        <v>67</v>
      </c>
      <c r="C88" s="41">
        <f>Coordenador!C88</f>
        <v>1.9400000000000001E-2</v>
      </c>
      <c r="D88" s="14">
        <f t="shared" si="0"/>
        <v>0</v>
      </c>
    </row>
    <row r="89" spans="1:4" ht="63.6" x14ac:dyDescent="0.25">
      <c r="A89" s="54" t="s">
        <v>17</v>
      </c>
      <c r="B89" s="105" t="s">
        <v>225</v>
      </c>
      <c r="C89" s="41">
        <f>Coordenador!C89</f>
        <v>6.5572000000000009E-3</v>
      </c>
      <c r="D89" s="14">
        <f t="shared" si="0"/>
        <v>0</v>
      </c>
    </row>
    <row r="90" spans="1:4" ht="63.6" x14ac:dyDescent="0.25">
      <c r="A90" s="54" t="s">
        <v>48</v>
      </c>
      <c r="B90" s="105" t="s">
        <v>226</v>
      </c>
      <c r="C90" s="41">
        <f>Coordenador!C90</f>
        <v>2.6228800000000002E-3</v>
      </c>
      <c r="D90" s="14">
        <f t="shared" si="0"/>
        <v>0</v>
      </c>
    </row>
    <row r="91" spans="1:4" x14ac:dyDescent="0.25">
      <c r="A91" s="108" t="s">
        <v>68</v>
      </c>
      <c r="B91" s="108"/>
      <c r="C91" s="42">
        <f>SUM(C85:C90)</f>
        <v>3.3683919999999999E-2</v>
      </c>
      <c r="D91" s="18">
        <f>SUM(D85:D90)</f>
        <v>0</v>
      </c>
    </row>
    <row r="92" spans="1:4" x14ac:dyDescent="0.25">
      <c r="A92" s="60"/>
      <c r="B92" s="61"/>
      <c r="C92" s="61"/>
      <c r="D92" s="61"/>
    </row>
    <row r="93" spans="1:4" x14ac:dyDescent="0.25">
      <c r="A93" s="123" t="s">
        <v>69</v>
      </c>
      <c r="B93" s="124"/>
      <c r="C93" s="124"/>
      <c r="D93" s="124"/>
    </row>
    <row r="94" spans="1:4" x14ac:dyDescent="0.25">
      <c r="A94" s="4"/>
      <c r="B94" s="4"/>
      <c r="C94" s="4"/>
      <c r="D94" s="4"/>
    </row>
    <row r="95" spans="1:4" ht="63.75" customHeight="1" x14ac:dyDescent="0.25">
      <c r="A95" s="127" t="s">
        <v>198</v>
      </c>
      <c r="B95" s="128"/>
      <c r="C95" s="128"/>
      <c r="D95" s="129"/>
    </row>
    <row r="96" spans="1:4" x14ac:dyDescent="0.25">
      <c r="A96" s="58"/>
      <c r="B96" s="59"/>
      <c r="C96" s="59"/>
      <c r="D96" s="59"/>
    </row>
    <row r="97" spans="1:4" ht="39" customHeight="1" x14ac:dyDescent="0.25">
      <c r="A97" s="123" t="s">
        <v>70</v>
      </c>
      <c r="B97" s="124"/>
      <c r="C97" s="124"/>
      <c r="D97" s="124"/>
    </row>
    <row r="98" spans="1:4" x14ac:dyDescent="0.2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1.4" x14ac:dyDescent="0.2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0</v>
      </c>
    </row>
    <row r="100" spans="1:4" x14ac:dyDescent="0.25">
      <c r="A100" s="54" t="s">
        <v>10</v>
      </c>
      <c r="B100" s="35" t="s">
        <v>73</v>
      </c>
      <c r="C100" s="43">
        <f>Coordenador!C100</f>
        <v>0</v>
      </c>
      <c r="D100" s="14">
        <f t="shared" si="1"/>
        <v>0</v>
      </c>
    </row>
    <row r="101" spans="1:4" ht="27.6" x14ac:dyDescent="0.25">
      <c r="A101" s="54" t="s">
        <v>13</v>
      </c>
      <c r="B101" s="35" t="s">
        <v>74</v>
      </c>
      <c r="C101" s="43">
        <f>Coordenador!C101</f>
        <v>0</v>
      </c>
      <c r="D101" s="14">
        <f t="shared" si="1"/>
        <v>0</v>
      </c>
    </row>
    <row r="102" spans="1:4" ht="27.6" x14ac:dyDescent="0.25">
      <c r="A102" s="54" t="s">
        <v>15</v>
      </c>
      <c r="B102" s="35" t="s">
        <v>75</v>
      </c>
      <c r="C102" s="43">
        <f>Coordenador!C102</f>
        <v>0</v>
      </c>
      <c r="D102" s="14">
        <f t="shared" si="1"/>
        <v>0</v>
      </c>
    </row>
    <row r="103" spans="1:4" ht="27.6" x14ac:dyDescent="0.25">
      <c r="A103" s="54" t="s">
        <v>17</v>
      </c>
      <c r="B103" s="35" t="s">
        <v>76</v>
      </c>
      <c r="C103" s="43">
        <f>Coordenador!C103</f>
        <v>0</v>
      </c>
      <c r="D103" s="14">
        <f t="shared" si="1"/>
        <v>0</v>
      </c>
    </row>
    <row r="104" spans="1:4" ht="27.6" x14ac:dyDescent="0.25">
      <c r="A104" s="54" t="s">
        <v>48</v>
      </c>
      <c r="B104" s="35" t="s">
        <v>77</v>
      </c>
      <c r="C104" s="43">
        <f>Coordenador!C104</f>
        <v>0</v>
      </c>
      <c r="D104" s="14">
        <f t="shared" si="1"/>
        <v>0</v>
      </c>
    </row>
    <row r="105" spans="1:4" x14ac:dyDescent="0.25">
      <c r="A105" s="108" t="s">
        <v>78</v>
      </c>
      <c r="B105" s="108"/>
      <c r="C105" s="44">
        <f>SUM(C99:C104)</f>
        <v>9.9537037037037021E-2</v>
      </c>
      <c r="D105" s="18">
        <f>SUM(D99:D104)</f>
        <v>0</v>
      </c>
    </row>
    <row r="106" spans="1:4" x14ac:dyDescent="0.25">
      <c r="A106" s="60"/>
      <c r="B106" s="61"/>
      <c r="C106" s="61"/>
      <c r="D106" s="61"/>
    </row>
    <row r="107" spans="1:4" ht="48.75" customHeight="1" x14ac:dyDescent="0.25">
      <c r="A107" s="130" t="s">
        <v>79</v>
      </c>
      <c r="B107" s="131"/>
      <c r="C107" s="131"/>
      <c r="D107" s="131"/>
    </row>
    <row r="108" spans="1:4" ht="27.6" x14ac:dyDescent="0.25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 x14ac:dyDescent="0.25">
      <c r="A109" s="54" t="s">
        <v>71</v>
      </c>
      <c r="B109" s="35" t="s">
        <v>81</v>
      </c>
      <c r="C109" s="36">
        <f>C105</f>
        <v>9.9537037037037021E-2</v>
      </c>
      <c r="D109" s="37">
        <f>D105</f>
        <v>0</v>
      </c>
    </row>
    <row r="110" spans="1:4" x14ac:dyDescent="0.25">
      <c r="A110" s="108" t="s">
        <v>82</v>
      </c>
      <c r="B110" s="108"/>
      <c r="C110" s="38" t="s">
        <v>0</v>
      </c>
      <c r="D110" s="18">
        <f>SUM(D109:D109)</f>
        <v>0</v>
      </c>
    </row>
    <row r="111" spans="1:4" x14ac:dyDescent="0.25">
      <c r="A111" s="60"/>
      <c r="B111" s="61"/>
      <c r="C111" s="61"/>
      <c r="D111" s="61"/>
    </row>
    <row r="112" spans="1:4" x14ac:dyDescent="0.25">
      <c r="A112" s="123" t="s">
        <v>83</v>
      </c>
      <c r="B112" s="124"/>
      <c r="C112" s="124"/>
      <c r="D112" s="124"/>
    </row>
    <row r="113" spans="1:4" x14ac:dyDescent="0.25">
      <c r="A113" s="57">
        <v>5</v>
      </c>
      <c r="B113" s="111" t="s">
        <v>84</v>
      </c>
      <c r="C113" s="111"/>
      <c r="D113" s="57" t="s">
        <v>28</v>
      </c>
    </row>
    <row r="114" spans="1:4" x14ac:dyDescent="0.25">
      <c r="A114" s="54" t="s">
        <v>8</v>
      </c>
      <c r="B114" s="112" t="s">
        <v>85</v>
      </c>
      <c r="C114" s="112"/>
      <c r="D114" s="37"/>
    </row>
    <row r="115" spans="1:4" x14ac:dyDescent="0.25">
      <c r="A115" s="54" t="s">
        <v>10</v>
      </c>
      <c r="B115" s="112" t="s">
        <v>86</v>
      </c>
      <c r="C115" s="112"/>
      <c r="D115" s="37"/>
    </row>
    <row r="116" spans="1:4" x14ac:dyDescent="0.25">
      <c r="A116" s="54" t="s">
        <v>13</v>
      </c>
      <c r="B116" s="112" t="s">
        <v>30</v>
      </c>
      <c r="C116" s="112"/>
      <c r="D116" s="37"/>
    </row>
    <row r="117" spans="1:4" x14ac:dyDescent="0.25">
      <c r="A117" s="34"/>
      <c r="B117" s="108" t="s">
        <v>87</v>
      </c>
      <c r="C117" s="108"/>
      <c r="D117" s="18">
        <f>SUM(D114:D116)</f>
        <v>0</v>
      </c>
    </row>
    <row r="118" spans="1:4" x14ac:dyDescent="0.25">
      <c r="A118" s="113" t="s">
        <v>200</v>
      </c>
      <c r="B118" s="114"/>
      <c r="C118" s="114"/>
      <c r="D118" s="114"/>
    </row>
    <row r="119" spans="1:4" x14ac:dyDescent="0.25">
      <c r="A119" s="115"/>
      <c r="B119" s="116"/>
      <c r="C119" s="116"/>
      <c r="D119" s="116"/>
    </row>
    <row r="120" spans="1:4" x14ac:dyDescent="0.25">
      <c r="A120" s="117" t="s">
        <v>88</v>
      </c>
      <c r="B120" s="117"/>
      <c r="C120" s="117"/>
      <c r="D120" s="117"/>
    </row>
    <row r="121" spans="1:4" x14ac:dyDescent="0.2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 x14ac:dyDescent="0.25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 x14ac:dyDescent="0.25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x14ac:dyDescent="0.25">
      <c r="A124" s="16" t="s">
        <v>13</v>
      </c>
      <c r="B124" s="3" t="s">
        <v>92</v>
      </c>
      <c r="C124" s="46">
        <f>SUM(C125:C127)</f>
        <v>0</v>
      </c>
      <c r="D124" s="47">
        <f>((D139+D122+D123)/(1-C124))*C124</f>
        <v>0</v>
      </c>
    </row>
    <row r="125" spans="1:4" x14ac:dyDescent="0.25">
      <c r="A125" s="33"/>
      <c r="B125" s="3" t="s">
        <v>93</v>
      </c>
      <c r="C125" s="43">
        <f>Coordenador!C125</f>
        <v>0</v>
      </c>
      <c r="D125" s="45">
        <f>((D139+D122+D123)/(1-C124))*C125</f>
        <v>0</v>
      </c>
    </row>
    <row r="126" spans="1:4" x14ac:dyDescent="0.25">
      <c r="A126" s="33"/>
      <c r="B126" s="3" t="s">
        <v>94</v>
      </c>
      <c r="C126" s="48">
        <f>Coordenador!C126</f>
        <v>0</v>
      </c>
      <c r="D126" s="45">
        <f>((D139+D122+D123)/(1-C124))*C126</f>
        <v>0</v>
      </c>
    </row>
    <row r="127" spans="1:4" x14ac:dyDescent="0.25">
      <c r="A127" s="33"/>
      <c r="B127" s="3" t="s">
        <v>95</v>
      </c>
      <c r="C127" s="43">
        <f>Coordenador!C127</f>
        <v>0</v>
      </c>
      <c r="D127" s="45">
        <f>((D139+D122+D123)/(1-C124))*C127</f>
        <v>0</v>
      </c>
    </row>
    <row r="128" spans="1:4" x14ac:dyDescent="0.25">
      <c r="A128" s="34"/>
      <c r="B128" s="55" t="s">
        <v>96</v>
      </c>
      <c r="C128" s="44"/>
      <c r="D128" s="18">
        <f>D122+D123+D124</f>
        <v>0</v>
      </c>
    </row>
    <row r="129" spans="1:4" ht="27" customHeight="1" x14ac:dyDescent="0.25">
      <c r="A129" s="118" t="s">
        <v>201</v>
      </c>
      <c r="B129" s="119"/>
      <c r="C129" s="119"/>
      <c r="D129" s="119"/>
    </row>
    <row r="130" spans="1:4" ht="35.25" customHeight="1" x14ac:dyDescent="0.25">
      <c r="A130" s="120" t="s">
        <v>202</v>
      </c>
      <c r="B130" s="121"/>
      <c r="C130" s="121"/>
      <c r="D130" s="121"/>
    </row>
    <row r="131" spans="1:4" x14ac:dyDescent="0.25">
      <c r="A131" s="49"/>
      <c r="B131" s="49"/>
      <c r="C131" s="49"/>
      <c r="D131" s="49"/>
    </row>
    <row r="132" spans="1:4" ht="18.75" customHeight="1" x14ac:dyDescent="0.25">
      <c r="A132" s="122" t="s">
        <v>97</v>
      </c>
      <c r="B132" s="122"/>
      <c r="C132" s="122"/>
      <c r="D132" s="122"/>
    </row>
    <row r="133" spans="1:4" x14ac:dyDescent="0.25">
      <c r="A133" s="34"/>
      <c r="B133" s="110" t="s">
        <v>98</v>
      </c>
      <c r="C133" s="110"/>
      <c r="D133" s="56" t="s">
        <v>99</v>
      </c>
    </row>
    <row r="134" spans="1:4" x14ac:dyDescent="0.25">
      <c r="A134" s="50" t="s">
        <v>8</v>
      </c>
      <c r="B134" s="109" t="s">
        <v>100</v>
      </c>
      <c r="C134" s="109"/>
      <c r="D134" s="37">
        <f>D34</f>
        <v>0</v>
      </c>
    </row>
    <row r="135" spans="1:4" x14ac:dyDescent="0.25">
      <c r="A135" s="50" t="s">
        <v>10</v>
      </c>
      <c r="B135" s="109" t="s">
        <v>101</v>
      </c>
      <c r="C135" s="109"/>
      <c r="D135" s="37">
        <f>D80</f>
        <v>0</v>
      </c>
    </row>
    <row r="136" spans="1:4" x14ac:dyDescent="0.25">
      <c r="A136" s="50" t="s">
        <v>13</v>
      </c>
      <c r="B136" s="109" t="s">
        <v>102</v>
      </c>
      <c r="C136" s="109"/>
      <c r="D136" s="37">
        <f>D91</f>
        <v>0</v>
      </c>
    </row>
    <row r="137" spans="1:4" x14ac:dyDescent="0.25">
      <c r="A137" s="50" t="s">
        <v>15</v>
      </c>
      <c r="B137" s="109" t="s">
        <v>103</v>
      </c>
      <c r="C137" s="109"/>
      <c r="D137" s="14">
        <f>D110</f>
        <v>0</v>
      </c>
    </row>
    <row r="138" spans="1:4" x14ac:dyDescent="0.25">
      <c r="A138" s="50" t="s">
        <v>17</v>
      </c>
      <c r="B138" s="109" t="s">
        <v>104</v>
      </c>
      <c r="C138" s="109"/>
      <c r="D138" s="37">
        <f>D117</f>
        <v>0</v>
      </c>
    </row>
    <row r="139" spans="1:4" x14ac:dyDescent="0.25">
      <c r="A139" s="108" t="s">
        <v>105</v>
      </c>
      <c r="B139" s="108"/>
      <c r="C139" s="108"/>
      <c r="D139" s="18">
        <f>SUM(D134:D138)</f>
        <v>0</v>
      </c>
    </row>
    <row r="140" spans="1:4" x14ac:dyDescent="0.25">
      <c r="A140" s="50" t="s">
        <v>48</v>
      </c>
      <c r="B140" s="107" t="s">
        <v>106</v>
      </c>
      <c r="C140" s="107"/>
      <c r="D140" s="37">
        <f>D128</f>
        <v>0</v>
      </c>
    </row>
    <row r="141" spans="1:4" x14ac:dyDescent="0.25">
      <c r="A141" s="108" t="s">
        <v>107</v>
      </c>
      <c r="B141" s="108"/>
      <c r="C141" s="108"/>
      <c r="D141" s="18">
        <f>TRUNC((D139+D140),2)</f>
        <v>0</v>
      </c>
    </row>
    <row r="142" spans="1:4" ht="24.75" customHeight="1" x14ac:dyDescent="0.25">
      <c r="A142" s="167" t="s">
        <v>203</v>
      </c>
      <c r="B142" s="167"/>
      <c r="C142" s="167"/>
      <c r="D142" s="167"/>
    </row>
  </sheetData>
  <sheetProtection selectLockedCells="1"/>
  <mergeCells count="78"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0:D70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A132:D132"/>
    <mergeCell ref="B133:C133"/>
    <mergeCell ref="B134:C134"/>
    <mergeCell ref="A107:D107"/>
    <mergeCell ref="C71:D71"/>
    <mergeCell ref="C72:D7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73:D73"/>
    <mergeCell ref="A130:D130"/>
    <mergeCell ref="A110:B110"/>
    <mergeCell ref="A112:D112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B135:C135"/>
    <mergeCell ref="B136:C136"/>
    <mergeCell ref="A142:D142"/>
    <mergeCell ref="B138:C138"/>
    <mergeCell ref="A139:C139"/>
    <mergeCell ref="B140:C140"/>
    <mergeCell ref="A141:C141"/>
    <mergeCell ref="B137:C137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view="pageBreakPreview" zoomScale="90" zoomScaleNormal="85" zoomScaleSheetLayoutView="90" workbookViewId="0">
      <selection activeCell="A12" sqref="A12:B12"/>
    </sheetView>
  </sheetViews>
  <sheetFormatPr defaultColWidth="0" defaultRowHeight="13.8" zeroHeight="1" x14ac:dyDescent="0.25"/>
  <cols>
    <col min="1" max="1" width="6.109375" style="63" customWidth="1"/>
    <col min="2" max="2" width="45.5546875" style="63" customWidth="1"/>
    <col min="3" max="3" width="20.88671875" style="63" customWidth="1"/>
    <col min="4" max="4" width="28" style="63" customWidth="1"/>
    <col min="5" max="6" width="0" style="63" hidden="1"/>
    <col min="7" max="16384" width="9.109375" style="63" hidden="1"/>
  </cols>
  <sheetData>
    <row r="1" spans="1:4" x14ac:dyDescent="0.25">
      <c r="A1" s="104" t="s">
        <v>204</v>
      </c>
      <c r="B1" s="64"/>
      <c r="C1" s="64"/>
      <c r="D1" s="65"/>
    </row>
    <row r="2" spans="1:4" x14ac:dyDescent="0.25">
      <c r="A2" s="104" t="s">
        <v>205</v>
      </c>
      <c r="B2" s="64"/>
      <c r="C2" s="64"/>
      <c r="D2" s="65"/>
    </row>
    <row r="3" spans="1:4" x14ac:dyDescent="0.25">
      <c r="A3" s="104" t="s">
        <v>206</v>
      </c>
      <c r="B3" s="64"/>
      <c r="C3" s="64"/>
      <c r="D3" s="65"/>
    </row>
    <row r="4" spans="1:4" x14ac:dyDescent="0.25">
      <c r="A4" s="104" t="s">
        <v>207</v>
      </c>
      <c r="B4" s="64"/>
      <c r="C4" s="64"/>
      <c r="D4" s="65"/>
    </row>
    <row r="5" spans="1:4" x14ac:dyDescent="0.25">
      <c r="A5" s="104" t="s">
        <v>208</v>
      </c>
      <c r="B5" s="66"/>
      <c r="C5" s="66"/>
      <c r="D5" s="67"/>
    </row>
    <row r="6" spans="1:4" x14ac:dyDescent="0.25"/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>
      <c r="A9" s="4"/>
      <c r="B9" s="4"/>
      <c r="C9" s="4"/>
      <c r="D9" s="4"/>
    </row>
    <row r="10" spans="1:4" x14ac:dyDescent="0.25">
      <c r="A10" s="164" t="s">
        <v>3</v>
      </c>
      <c r="B10" s="164"/>
      <c r="C10" s="164"/>
      <c r="D10" s="164"/>
    </row>
    <row r="11" spans="1:4" ht="27.6" x14ac:dyDescent="0.25">
      <c r="A11" s="152" t="s">
        <v>4</v>
      </c>
      <c r="B11" s="152"/>
      <c r="C11" s="5" t="s">
        <v>5</v>
      </c>
      <c r="D11" s="5" t="s">
        <v>6</v>
      </c>
    </row>
    <row r="12" spans="1:4" ht="13.8" customHeight="1" x14ac:dyDescent="0.25">
      <c r="A12" s="168" t="s">
        <v>234</v>
      </c>
      <c r="B12" s="169"/>
      <c r="C12" s="68" t="s">
        <v>7</v>
      </c>
      <c r="D12" s="69">
        <v>5</v>
      </c>
    </row>
    <row r="13" spans="1:4" x14ac:dyDescent="0.25">
      <c r="A13" s="6"/>
      <c r="B13" s="6"/>
      <c r="C13" s="6"/>
      <c r="D13" s="7"/>
    </row>
    <row r="14" spans="1:4" x14ac:dyDescent="0.25">
      <c r="A14" s="1"/>
      <c r="B14" s="1"/>
      <c r="C14" s="1"/>
      <c r="D14" s="1"/>
    </row>
    <row r="15" spans="1:4" x14ac:dyDescent="0.25">
      <c r="A15" s="62" t="s">
        <v>8</v>
      </c>
      <c r="B15" s="151" t="s">
        <v>9</v>
      </c>
      <c r="C15" s="151"/>
      <c r="D15" s="8"/>
    </row>
    <row r="16" spans="1:4" x14ac:dyDescent="0.25">
      <c r="A16" s="62" t="s">
        <v>10</v>
      </c>
      <c r="B16" s="151" t="s">
        <v>11</v>
      </c>
      <c r="C16" s="151"/>
      <c r="D16" s="9" t="s">
        <v>12</v>
      </c>
    </row>
    <row r="17" spans="1:4" x14ac:dyDescent="0.25">
      <c r="A17" s="62" t="s">
        <v>13</v>
      </c>
      <c r="B17" s="151" t="s">
        <v>14</v>
      </c>
      <c r="C17" s="151"/>
      <c r="D17" s="10"/>
    </row>
    <row r="18" spans="1:4" x14ac:dyDescent="0.25">
      <c r="A18" s="62" t="s">
        <v>15</v>
      </c>
      <c r="B18" s="127" t="s">
        <v>16</v>
      </c>
      <c r="C18" s="129"/>
      <c r="D18" s="10"/>
    </row>
    <row r="19" spans="1:4" x14ac:dyDescent="0.25">
      <c r="A19" s="62" t="s">
        <v>17</v>
      </c>
      <c r="B19" s="151" t="s">
        <v>18</v>
      </c>
      <c r="C19" s="151"/>
      <c r="D19" s="11">
        <v>12</v>
      </c>
    </row>
    <row r="20" spans="1:4" x14ac:dyDescent="0.25">
      <c r="A20" s="1"/>
      <c r="B20" s="1"/>
      <c r="C20" s="12"/>
      <c r="D20" s="1"/>
    </row>
    <row r="21" spans="1:4" x14ac:dyDescent="0.25">
      <c r="A21" s="131" t="s">
        <v>19</v>
      </c>
      <c r="B21" s="131"/>
      <c r="C21" s="131"/>
      <c r="D21" s="131"/>
    </row>
    <row r="22" spans="1:4" x14ac:dyDescent="0.25">
      <c r="A22" s="152" t="s">
        <v>20</v>
      </c>
      <c r="B22" s="152"/>
      <c r="C22" s="152"/>
      <c r="D22" s="152"/>
    </row>
    <row r="23" spans="1:4" ht="27.6" x14ac:dyDescent="0.25">
      <c r="A23" s="62">
        <v>1</v>
      </c>
      <c r="B23" s="151" t="s">
        <v>21</v>
      </c>
      <c r="C23" s="151"/>
      <c r="D23" s="13" t="s">
        <v>161</v>
      </c>
    </row>
    <row r="24" spans="1:4" x14ac:dyDescent="0.25">
      <c r="A24" s="62">
        <v>2</v>
      </c>
      <c r="B24" s="151" t="s">
        <v>22</v>
      </c>
      <c r="C24" s="151"/>
      <c r="D24" s="11" t="s">
        <v>178</v>
      </c>
    </row>
    <row r="25" spans="1:4" x14ac:dyDescent="0.25">
      <c r="A25" s="62">
        <v>3</v>
      </c>
      <c r="B25" s="151" t="s">
        <v>23</v>
      </c>
      <c r="C25" s="151"/>
      <c r="D25" s="14"/>
    </row>
    <row r="26" spans="1:4" ht="39.75" customHeight="1" x14ac:dyDescent="0.25">
      <c r="A26" s="62">
        <v>4</v>
      </c>
      <c r="B26" s="151" t="s">
        <v>24</v>
      </c>
      <c r="C26" s="151"/>
      <c r="D26" s="11" t="s">
        <v>179</v>
      </c>
    </row>
    <row r="27" spans="1:4" x14ac:dyDescent="0.25">
      <c r="A27" s="62">
        <v>5</v>
      </c>
      <c r="B27" s="151" t="s">
        <v>25</v>
      </c>
      <c r="C27" s="151"/>
      <c r="D27" s="15"/>
    </row>
    <row r="28" spans="1:4" x14ac:dyDescent="0.25">
      <c r="A28" s="1"/>
      <c r="B28" s="1"/>
      <c r="C28" s="1"/>
      <c r="D28" s="2"/>
    </row>
    <row r="29" spans="1:4" x14ac:dyDescent="0.25">
      <c r="A29" s="1"/>
      <c r="B29" s="1"/>
      <c r="C29" s="1"/>
      <c r="D29" s="2"/>
    </row>
    <row r="30" spans="1:4" x14ac:dyDescent="0.25">
      <c r="A30" s="131" t="s">
        <v>26</v>
      </c>
      <c r="B30" s="131"/>
      <c r="C30" s="131"/>
      <c r="D30" s="131"/>
    </row>
    <row r="31" spans="1:4" x14ac:dyDescent="0.25">
      <c r="A31" s="57">
        <v>1</v>
      </c>
      <c r="B31" s="152" t="s">
        <v>27</v>
      </c>
      <c r="C31" s="152"/>
      <c r="D31" s="57" t="s">
        <v>28</v>
      </c>
    </row>
    <row r="32" spans="1:4" x14ac:dyDescent="0.25">
      <c r="A32" s="16" t="s">
        <v>8</v>
      </c>
      <c r="B32" s="151" t="s">
        <v>29</v>
      </c>
      <c r="C32" s="151"/>
      <c r="D32" s="17"/>
    </row>
    <row r="33" spans="1:6" x14ac:dyDescent="0.25">
      <c r="A33" s="16" t="s">
        <v>10</v>
      </c>
      <c r="B33" s="151" t="s">
        <v>30</v>
      </c>
      <c r="C33" s="151"/>
      <c r="D33" s="70">
        <v>0</v>
      </c>
    </row>
    <row r="34" spans="1:6" x14ac:dyDescent="0.25">
      <c r="A34" s="153" t="s">
        <v>31</v>
      </c>
      <c r="B34" s="154"/>
      <c r="C34" s="155"/>
      <c r="D34" s="18">
        <f>SUM(D32:D33)</f>
        <v>0</v>
      </c>
    </row>
    <row r="35" spans="1:6" ht="33.75" customHeight="1" x14ac:dyDescent="0.25">
      <c r="A35" s="156" t="s">
        <v>188</v>
      </c>
      <c r="B35" s="157"/>
      <c r="C35" s="157"/>
      <c r="D35" s="157"/>
    </row>
    <row r="36" spans="1:6" x14ac:dyDescent="0.25">
      <c r="A36" s="158"/>
      <c r="B36" s="159"/>
      <c r="C36" s="159"/>
      <c r="D36" s="159"/>
    </row>
    <row r="37" spans="1:6" x14ac:dyDescent="0.25">
      <c r="A37" s="158" t="s">
        <v>32</v>
      </c>
      <c r="B37" s="159"/>
      <c r="C37" s="159"/>
      <c r="D37" s="159"/>
    </row>
    <row r="38" spans="1:6" ht="24.75" customHeight="1" x14ac:dyDescent="0.25">
      <c r="A38" s="115" t="s">
        <v>33</v>
      </c>
      <c r="B38" s="116"/>
      <c r="C38" s="116"/>
      <c r="D38" s="116"/>
    </row>
    <row r="39" spans="1:6" ht="27.6" x14ac:dyDescent="0.25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x14ac:dyDescent="0.2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0</v>
      </c>
    </row>
    <row r="41" spans="1:6" ht="27.6" x14ac:dyDescent="0.25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0</v>
      </c>
    </row>
    <row r="42" spans="1:6" x14ac:dyDescent="0.25">
      <c r="A42" s="108" t="s">
        <v>37</v>
      </c>
      <c r="B42" s="108"/>
      <c r="C42" s="23">
        <f>SUM(C40:C41)</f>
        <v>0.11107777777777778</v>
      </c>
      <c r="D42" s="24">
        <f>SUM(D40:D41)</f>
        <v>0</v>
      </c>
    </row>
    <row r="43" spans="1:6" ht="27.6" x14ac:dyDescent="0.25">
      <c r="A43" s="19" t="s">
        <v>13</v>
      </c>
      <c r="B43" s="20" t="s">
        <v>38</v>
      </c>
      <c r="C43" s="21">
        <f>C42*C59</f>
        <v>3.7544288888888888E-2</v>
      </c>
      <c r="D43" s="22">
        <f>D34*C43</f>
        <v>0</v>
      </c>
    </row>
    <row r="44" spans="1:6" x14ac:dyDescent="0.25">
      <c r="A44" s="108" t="s">
        <v>39</v>
      </c>
      <c r="B44" s="108"/>
      <c r="C44" s="23">
        <f>SUM(C42:C43)</f>
        <v>0.14862206666666666</v>
      </c>
      <c r="D44" s="24">
        <f>SUM(D42:D43)</f>
        <v>0</v>
      </c>
    </row>
    <row r="45" spans="1:6" ht="58.5" customHeight="1" x14ac:dyDescent="0.25">
      <c r="A45" s="132" t="s">
        <v>191</v>
      </c>
      <c r="B45" s="133"/>
      <c r="C45" s="133"/>
      <c r="D45" s="134"/>
      <c r="F45" s="71"/>
    </row>
    <row r="46" spans="1:6" ht="34.5" customHeight="1" x14ac:dyDescent="0.25">
      <c r="A46" s="135" t="s">
        <v>192</v>
      </c>
      <c r="B46" s="136"/>
      <c r="C46" s="136"/>
      <c r="D46" s="137"/>
    </row>
    <row r="47" spans="1:6" ht="81" customHeight="1" x14ac:dyDescent="0.25">
      <c r="A47" s="138" t="s">
        <v>193</v>
      </c>
      <c r="B47" s="139"/>
      <c r="C47" s="139"/>
      <c r="D47" s="140"/>
    </row>
    <row r="48" spans="1:6" x14ac:dyDescent="0.25">
      <c r="A48" s="60"/>
      <c r="B48" s="61"/>
      <c r="C48" s="61"/>
      <c r="D48" s="61"/>
    </row>
    <row r="49" spans="1:4" ht="35.25" customHeight="1" x14ac:dyDescent="0.25">
      <c r="A49" s="130" t="s">
        <v>40</v>
      </c>
      <c r="B49" s="131"/>
      <c r="C49" s="131"/>
      <c r="D49" s="131"/>
    </row>
    <row r="50" spans="1:4" ht="15" customHeight="1" x14ac:dyDescent="0.25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 x14ac:dyDescent="0.25">
      <c r="A51" s="26" t="s">
        <v>8</v>
      </c>
      <c r="B51" s="27" t="s">
        <v>43</v>
      </c>
      <c r="C51" s="28">
        <f>Coordenador!C51</f>
        <v>0.2</v>
      </c>
      <c r="D51" s="29">
        <f>D34*C51</f>
        <v>0</v>
      </c>
    </row>
    <row r="52" spans="1:4" x14ac:dyDescent="0.25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0</v>
      </c>
    </row>
    <row r="53" spans="1:4" ht="15" customHeight="1" x14ac:dyDescent="0.25">
      <c r="A53" s="26" t="s">
        <v>13</v>
      </c>
      <c r="B53" s="27" t="s">
        <v>45</v>
      </c>
      <c r="C53" s="30">
        <f>Coordenador!C53</f>
        <v>0</v>
      </c>
      <c r="D53" s="29">
        <f>D34*C53</f>
        <v>0</v>
      </c>
    </row>
    <row r="54" spans="1:4" x14ac:dyDescent="0.25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0</v>
      </c>
    </row>
    <row r="55" spans="1:4" x14ac:dyDescent="0.25">
      <c r="A55" s="26" t="s">
        <v>17</v>
      </c>
      <c r="B55" s="27" t="s">
        <v>47</v>
      </c>
      <c r="C55" s="72">
        <f>Coordenador!C55</f>
        <v>0.01</v>
      </c>
      <c r="D55" s="29">
        <f>D34*C55</f>
        <v>0</v>
      </c>
    </row>
    <row r="56" spans="1:4" x14ac:dyDescent="0.25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0</v>
      </c>
    </row>
    <row r="57" spans="1:4" x14ac:dyDescent="0.25">
      <c r="A57" s="26" t="s">
        <v>50</v>
      </c>
      <c r="B57" s="27" t="s">
        <v>51</v>
      </c>
      <c r="C57" s="28">
        <f>Coordenador!C57</f>
        <v>2E-3</v>
      </c>
      <c r="D57" s="29">
        <f>D34*C57</f>
        <v>0</v>
      </c>
    </row>
    <row r="58" spans="1:4" x14ac:dyDescent="0.25">
      <c r="A58" s="26" t="s">
        <v>52</v>
      </c>
      <c r="B58" s="27" t="s">
        <v>53</v>
      </c>
      <c r="C58" s="72">
        <f>Coordenador!C58</f>
        <v>0.08</v>
      </c>
      <c r="D58" s="29">
        <f>D34*C58</f>
        <v>0</v>
      </c>
    </row>
    <row r="59" spans="1:4" x14ac:dyDescent="0.25">
      <c r="A59" s="141" t="s">
        <v>54</v>
      </c>
      <c r="B59" s="141"/>
      <c r="C59" s="31">
        <f>SUM(C51:C58)</f>
        <v>0.33800000000000002</v>
      </c>
      <c r="D59" s="32">
        <f>SUM(D51:D58)</f>
        <v>0</v>
      </c>
    </row>
    <row r="60" spans="1:4" ht="35.25" customHeight="1" x14ac:dyDescent="0.25">
      <c r="A60" s="132" t="s">
        <v>194</v>
      </c>
      <c r="B60" s="133"/>
      <c r="C60" s="133"/>
      <c r="D60" s="134"/>
    </row>
    <row r="61" spans="1:4" ht="35.25" customHeight="1" x14ac:dyDescent="0.25">
      <c r="A61" s="135" t="s">
        <v>195</v>
      </c>
      <c r="B61" s="136"/>
      <c r="C61" s="136"/>
      <c r="D61" s="137"/>
    </row>
    <row r="62" spans="1:4" ht="35.25" customHeight="1" x14ac:dyDescent="0.25">
      <c r="A62" s="142" t="s">
        <v>196</v>
      </c>
      <c r="B62" s="139"/>
      <c r="C62" s="139"/>
      <c r="D62" s="140"/>
    </row>
    <row r="63" spans="1:4" x14ac:dyDescent="0.25">
      <c r="A63" s="61"/>
      <c r="B63" s="61"/>
      <c r="C63" s="61"/>
      <c r="D63" s="61"/>
    </row>
    <row r="64" spans="1:4" ht="20.25" customHeight="1" x14ac:dyDescent="0.25">
      <c r="A64" s="130" t="s">
        <v>55</v>
      </c>
      <c r="B64" s="131"/>
      <c r="C64" s="131"/>
      <c r="D64" s="131"/>
    </row>
    <row r="65" spans="1:4" ht="27.6" x14ac:dyDescent="0.25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 x14ac:dyDescent="0.25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1.4" x14ac:dyDescent="0.25">
      <c r="A67" s="62" t="s">
        <v>10</v>
      </c>
      <c r="B67" s="102" t="s">
        <v>210</v>
      </c>
      <c r="C67" s="75"/>
      <c r="D67" s="82">
        <f>C67*22</f>
        <v>0</v>
      </c>
    </row>
    <row r="68" spans="1:4" ht="27.6" x14ac:dyDescent="0.25">
      <c r="A68" s="62" t="s">
        <v>13</v>
      </c>
      <c r="B68" s="33" t="s">
        <v>211</v>
      </c>
      <c r="C68" s="145"/>
      <c r="D68" s="146"/>
    </row>
    <row r="69" spans="1:4" ht="27.6" x14ac:dyDescent="0.25">
      <c r="A69" s="62" t="s">
        <v>15</v>
      </c>
      <c r="B69" s="33" t="s">
        <v>197</v>
      </c>
      <c r="C69" s="147"/>
      <c r="D69" s="148"/>
    </row>
    <row r="70" spans="1:4" ht="27.6" x14ac:dyDescent="0.25">
      <c r="A70" s="62" t="s">
        <v>17</v>
      </c>
      <c r="B70" s="33" t="s">
        <v>197</v>
      </c>
      <c r="C70" s="147"/>
      <c r="D70" s="148"/>
    </row>
    <row r="71" spans="1:4" ht="38.25" customHeight="1" x14ac:dyDescent="0.25">
      <c r="A71" s="62" t="s">
        <v>48</v>
      </c>
      <c r="B71" s="33" t="s">
        <v>197</v>
      </c>
      <c r="C71" s="149"/>
      <c r="D71" s="150"/>
    </row>
    <row r="72" spans="1:4" x14ac:dyDescent="0.25">
      <c r="A72" s="34"/>
      <c r="B72" s="55" t="s">
        <v>60</v>
      </c>
      <c r="C72" s="143">
        <f>D66+D67+C68+C69+C70+C71</f>
        <v>0</v>
      </c>
      <c r="D72" s="144"/>
    </row>
    <row r="73" spans="1:4" ht="36" customHeight="1" x14ac:dyDescent="0.25">
      <c r="A73" s="160" t="s">
        <v>212</v>
      </c>
      <c r="B73" s="161"/>
      <c r="C73" s="161"/>
      <c r="D73" s="161"/>
    </row>
    <row r="74" spans="1:4" x14ac:dyDescent="0.25">
      <c r="A74" s="125"/>
      <c r="B74" s="126"/>
      <c r="C74" s="126"/>
      <c r="D74" s="126"/>
    </row>
    <row r="75" spans="1:4" ht="36.75" customHeight="1" x14ac:dyDescent="0.25">
      <c r="A75" s="123" t="s">
        <v>61</v>
      </c>
      <c r="B75" s="124"/>
      <c r="C75" s="124"/>
      <c r="D75" s="124"/>
    </row>
    <row r="76" spans="1:4" ht="27.6" x14ac:dyDescent="0.25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7.6" x14ac:dyDescent="0.25">
      <c r="A77" s="54" t="s">
        <v>34</v>
      </c>
      <c r="B77" s="35" t="s">
        <v>35</v>
      </c>
      <c r="C77" s="36">
        <f>C44</f>
        <v>0.14862206666666666</v>
      </c>
      <c r="D77" s="37">
        <f>D44</f>
        <v>0</v>
      </c>
    </row>
    <row r="78" spans="1:4" x14ac:dyDescent="0.25">
      <c r="A78" s="54" t="s">
        <v>41</v>
      </c>
      <c r="B78" s="35" t="s">
        <v>42</v>
      </c>
      <c r="C78" s="36">
        <f>C59</f>
        <v>0.33800000000000002</v>
      </c>
      <c r="D78" s="37">
        <f>D59</f>
        <v>0</v>
      </c>
    </row>
    <row r="79" spans="1:4" x14ac:dyDescent="0.25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x14ac:dyDescent="0.25">
      <c r="A80" s="108" t="s">
        <v>63</v>
      </c>
      <c r="B80" s="108"/>
      <c r="C80" s="38" t="s">
        <v>0</v>
      </c>
      <c r="D80" s="18">
        <f>SUM(D77:D79)</f>
        <v>0</v>
      </c>
    </row>
    <row r="81" spans="1:4" x14ac:dyDescent="0.25">
      <c r="A81" s="39"/>
      <c r="B81" s="40"/>
      <c r="C81" s="40"/>
      <c r="D81" s="40"/>
    </row>
    <row r="82" spans="1:4" x14ac:dyDescent="0.25">
      <c r="A82" s="39"/>
      <c r="B82" s="40"/>
      <c r="C82" s="40"/>
      <c r="D82" s="40"/>
    </row>
    <row r="83" spans="1:4" ht="31.5" customHeight="1" x14ac:dyDescent="0.25">
      <c r="A83" s="123" t="s">
        <v>64</v>
      </c>
      <c r="B83" s="124"/>
      <c r="C83" s="124"/>
      <c r="D83" s="124"/>
    </row>
    <row r="84" spans="1:4" x14ac:dyDescent="0.25">
      <c r="A84" s="56">
        <v>3</v>
      </c>
      <c r="B84" s="56" t="s">
        <v>65</v>
      </c>
      <c r="C84" s="56" t="s">
        <v>36</v>
      </c>
      <c r="D84" s="56" t="s">
        <v>28</v>
      </c>
    </row>
    <row r="85" spans="1:4" x14ac:dyDescent="0.25">
      <c r="A85" s="54" t="s">
        <v>8</v>
      </c>
      <c r="B85" s="105" t="s">
        <v>66</v>
      </c>
      <c r="C85" s="41">
        <f>Coordenador!C85</f>
        <v>4.1999999999999997E-3</v>
      </c>
      <c r="D85" s="14">
        <f t="shared" ref="D85:D90" si="0">D$34*C85</f>
        <v>0</v>
      </c>
    </row>
    <row r="86" spans="1:4" ht="63.6" x14ac:dyDescent="0.25">
      <c r="A86" s="54" t="s">
        <v>10</v>
      </c>
      <c r="B86" s="105" t="s">
        <v>223</v>
      </c>
      <c r="C86" s="41">
        <f>Coordenador!C86</f>
        <v>3.3599999999999998E-4</v>
      </c>
      <c r="D86" s="14">
        <f t="shared" si="0"/>
        <v>0</v>
      </c>
    </row>
    <row r="87" spans="1:4" ht="63.6" x14ac:dyDescent="0.25">
      <c r="A87" s="54" t="s">
        <v>13</v>
      </c>
      <c r="B87" s="105" t="s">
        <v>224</v>
      </c>
      <c r="C87" s="41">
        <f>Coordenador!C87</f>
        <v>5.6784000000000001E-4</v>
      </c>
      <c r="D87" s="14">
        <f t="shared" si="0"/>
        <v>0</v>
      </c>
    </row>
    <row r="88" spans="1:4" x14ac:dyDescent="0.25">
      <c r="A88" s="54" t="s">
        <v>15</v>
      </c>
      <c r="B88" s="105" t="s">
        <v>67</v>
      </c>
      <c r="C88" s="41">
        <f>Coordenador!C88</f>
        <v>1.9400000000000001E-2</v>
      </c>
      <c r="D88" s="14">
        <f t="shared" si="0"/>
        <v>0</v>
      </c>
    </row>
    <row r="89" spans="1:4" ht="63.6" x14ac:dyDescent="0.25">
      <c r="A89" s="54" t="s">
        <v>17</v>
      </c>
      <c r="B89" s="105" t="s">
        <v>225</v>
      </c>
      <c r="C89" s="41">
        <f>Coordenador!C89</f>
        <v>6.5572000000000009E-3</v>
      </c>
      <c r="D89" s="14">
        <f t="shared" si="0"/>
        <v>0</v>
      </c>
    </row>
    <row r="90" spans="1:4" ht="63.6" x14ac:dyDescent="0.25">
      <c r="A90" s="54" t="s">
        <v>48</v>
      </c>
      <c r="B90" s="105" t="s">
        <v>226</v>
      </c>
      <c r="C90" s="41">
        <f>Coordenador!C90</f>
        <v>2.6228800000000002E-3</v>
      </c>
      <c r="D90" s="14">
        <f t="shared" si="0"/>
        <v>0</v>
      </c>
    </row>
    <row r="91" spans="1:4" x14ac:dyDescent="0.25">
      <c r="A91" s="108" t="s">
        <v>68</v>
      </c>
      <c r="B91" s="108"/>
      <c r="C91" s="42">
        <f>SUM(C85:C90)</f>
        <v>3.3683919999999999E-2</v>
      </c>
      <c r="D91" s="18">
        <f>SUM(D85:D90)</f>
        <v>0</v>
      </c>
    </row>
    <row r="92" spans="1:4" x14ac:dyDescent="0.25">
      <c r="A92" s="60"/>
      <c r="B92" s="61"/>
      <c r="C92" s="61"/>
      <c r="D92" s="61"/>
    </row>
    <row r="93" spans="1:4" x14ac:dyDescent="0.25">
      <c r="A93" s="123" t="s">
        <v>69</v>
      </c>
      <c r="B93" s="124"/>
      <c r="C93" s="124"/>
      <c r="D93" s="124"/>
    </row>
    <row r="94" spans="1:4" x14ac:dyDescent="0.25">
      <c r="A94" s="4"/>
      <c r="B94" s="4"/>
      <c r="C94" s="4"/>
      <c r="D94" s="4"/>
    </row>
    <row r="95" spans="1:4" ht="63.75" customHeight="1" x14ac:dyDescent="0.25">
      <c r="A95" s="127" t="s">
        <v>198</v>
      </c>
      <c r="B95" s="128"/>
      <c r="C95" s="128"/>
      <c r="D95" s="129"/>
    </row>
    <row r="96" spans="1:4" x14ac:dyDescent="0.25">
      <c r="A96" s="58"/>
      <c r="B96" s="59"/>
      <c r="C96" s="59"/>
      <c r="D96" s="59"/>
    </row>
    <row r="97" spans="1:4" ht="39" customHeight="1" x14ac:dyDescent="0.25">
      <c r="A97" s="123" t="s">
        <v>70</v>
      </c>
      <c r="B97" s="124"/>
      <c r="C97" s="124"/>
      <c r="D97" s="124"/>
    </row>
    <row r="98" spans="1:4" x14ac:dyDescent="0.2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1.4" x14ac:dyDescent="0.2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0</v>
      </c>
    </row>
    <row r="100" spans="1:4" x14ac:dyDescent="0.25">
      <c r="A100" s="54" t="s">
        <v>10</v>
      </c>
      <c r="B100" s="35" t="s">
        <v>73</v>
      </c>
      <c r="C100" s="43">
        <f>Coordenador!C100</f>
        <v>0</v>
      </c>
      <c r="D100" s="14">
        <f t="shared" si="1"/>
        <v>0</v>
      </c>
    </row>
    <row r="101" spans="1:4" ht="27.6" x14ac:dyDescent="0.25">
      <c r="A101" s="54" t="s">
        <v>13</v>
      </c>
      <c r="B101" s="35" t="s">
        <v>74</v>
      </c>
      <c r="C101" s="43">
        <f>Coordenador!C101</f>
        <v>0</v>
      </c>
      <c r="D101" s="14">
        <f t="shared" si="1"/>
        <v>0</v>
      </c>
    </row>
    <row r="102" spans="1:4" ht="27.6" x14ac:dyDescent="0.25">
      <c r="A102" s="54" t="s">
        <v>15</v>
      </c>
      <c r="B102" s="35" t="s">
        <v>75</v>
      </c>
      <c r="C102" s="43">
        <f>Coordenador!C102</f>
        <v>0</v>
      </c>
      <c r="D102" s="14">
        <f t="shared" si="1"/>
        <v>0</v>
      </c>
    </row>
    <row r="103" spans="1:4" ht="27.6" x14ac:dyDescent="0.25">
      <c r="A103" s="54" t="s">
        <v>17</v>
      </c>
      <c r="B103" s="35" t="s">
        <v>76</v>
      </c>
      <c r="C103" s="43">
        <f>Coordenador!C103</f>
        <v>0</v>
      </c>
      <c r="D103" s="14">
        <f t="shared" si="1"/>
        <v>0</v>
      </c>
    </row>
    <row r="104" spans="1:4" ht="27.6" x14ac:dyDescent="0.25">
      <c r="A104" s="54" t="s">
        <v>48</v>
      </c>
      <c r="B104" s="35" t="s">
        <v>77</v>
      </c>
      <c r="C104" s="43">
        <f>Coordenador!C104</f>
        <v>0</v>
      </c>
      <c r="D104" s="14">
        <f t="shared" si="1"/>
        <v>0</v>
      </c>
    </row>
    <row r="105" spans="1:4" x14ac:dyDescent="0.25">
      <c r="A105" s="108" t="s">
        <v>78</v>
      </c>
      <c r="B105" s="108"/>
      <c r="C105" s="44">
        <f>SUM(C99:C104)</f>
        <v>9.9537037037037021E-2</v>
      </c>
      <c r="D105" s="18">
        <f>SUM(D99:D104)</f>
        <v>0</v>
      </c>
    </row>
    <row r="106" spans="1:4" x14ac:dyDescent="0.25">
      <c r="A106" s="60"/>
      <c r="B106" s="61"/>
      <c r="C106" s="61"/>
      <c r="D106" s="61"/>
    </row>
    <row r="107" spans="1:4" ht="48.75" customHeight="1" x14ac:dyDescent="0.25">
      <c r="A107" s="130" t="s">
        <v>79</v>
      </c>
      <c r="B107" s="131"/>
      <c r="C107" s="131"/>
      <c r="D107" s="131"/>
    </row>
    <row r="108" spans="1:4" ht="27.6" x14ac:dyDescent="0.25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 x14ac:dyDescent="0.25">
      <c r="A109" s="54" t="s">
        <v>71</v>
      </c>
      <c r="B109" s="35" t="s">
        <v>81</v>
      </c>
      <c r="C109" s="36">
        <f>C105</f>
        <v>9.9537037037037021E-2</v>
      </c>
      <c r="D109" s="37">
        <f>D105</f>
        <v>0</v>
      </c>
    </row>
    <row r="110" spans="1:4" x14ac:dyDescent="0.25">
      <c r="A110" s="108" t="s">
        <v>82</v>
      </c>
      <c r="B110" s="108"/>
      <c r="C110" s="38" t="s">
        <v>0</v>
      </c>
      <c r="D110" s="18">
        <f>SUM(D109:D109)</f>
        <v>0</v>
      </c>
    </row>
    <row r="111" spans="1:4" x14ac:dyDescent="0.25">
      <c r="A111" s="60"/>
      <c r="B111" s="61"/>
      <c r="C111" s="61"/>
      <c r="D111" s="61"/>
    </row>
    <row r="112" spans="1:4" x14ac:dyDescent="0.25">
      <c r="A112" s="123" t="s">
        <v>83</v>
      </c>
      <c r="B112" s="124"/>
      <c r="C112" s="124"/>
      <c r="D112" s="124"/>
    </row>
    <row r="113" spans="1:4" x14ac:dyDescent="0.25">
      <c r="A113" s="57">
        <v>5</v>
      </c>
      <c r="B113" s="111" t="s">
        <v>84</v>
      </c>
      <c r="C113" s="111"/>
      <c r="D113" s="57" t="s">
        <v>28</v>
      </c>
    </row>
    <row r="114" spans="1:4" x14ac:dyDescent="0.25">
      <c r="A114" s="54" t="s">
        <v>8</v>
      </c>
      <c r="B114" s="112" t="s">
        <v>85</v>
      </c>
      <c r="C114" s="112"/>
      <c r="D114" s="37"/>
    </row>
    <row r="115" spans="1:4" x14ac:dyDescent="0.25">
      <c r="A115" s="54" t="s">
        <v>10</v>
      </c>
      <c r="B115" s="112" t="s">
        <v>86</v>
      </c>
      <c r="C115" s="112"/>
      <c r="D115" s="37"/>
    </row>
    <row r="116" spans="1:4" x14ac:dyDescent="0.25">
      <c r="A116" s="54" t="s">
        <v>13</v>
      </c>
      <c r="B116" s="112" t="s">
        <v>30</v>
      </c>
      <c r="C116" s="112"/>
      <c r="D116" s="37"/>
    </row>
    <row r="117" spans="1:4" x14ac:dyDescent="0.25">
      <c r="A117" s="34"/>
      <c r="B117" s="108" t="s">
        <v>87</v>
      </c>
      <c r="C117" s="108"/>
      <c r="D117" s="18">
        <f>SUM(D114:D116)</f>
        <v>0</v>
      </c>
    </row>
    <row r="118" spans="1:4" x14ac:dyDescent="0.25">
      <c r="A118" s="113" t="s">
        <v>200</v>
      </c>
      <c r="B118" s="114"/>
      <c r="C118" s="114"/>
      <c r="D118" s="114"/>
    </row>
    <row r="119" spans="1:4" x14ac:dyDescent="0.25">
      <c r="A119" s="115"/>
      <c r="B119" s="116"/>
      <c r="C119" s="116"/>
      <c r="D119" s="116"/>
    </row>
    <row r="120" spans="1:4" x14ac:dyDescent="0.25">
      <c r="A120" s="117" t="s">
        <v>88</v>
      </c>
      <c r="B120" s="117"/>
      <c r="C120" s="117"/>
      <c r="D120" s="117"/>
    </row>
    <row r="121" spans="1:4" x14ac:dyDescent="0.2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 x14ac:dyDescent="0.25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 x14ac:dyDescent="0.25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x14ac:dyDescent="0.25">
      <c r="A124" s="16" t="s">
        <v>13</v>
      </c>
      <c r="B124" s="3" t="s">
        <v>92</v>
      </c>
      <c r="C124" s="46">
        <f>SUM(C125:C127)</f>
        <v>0</v>
      </c>
      <c r="D124" s="47">
        <f>((D139+D122+D123)/(1-C124))*C124</f>
        <v>0</v>
      </c>
    </row>
    <row r="125" spans="1:4" x14ac:dyDescent="0.25">
      <c r="A125" s="33"/>
      <c r="B125" s="3" t="s">
        <v>93</v>
      </c>
      <c r="C125" s="43">
        <f>Coordenador!C125</f>
        <v>0</v>
      </c>
      <c r="D125" s="45">
        <f>((D139+D122+D123)/(1-C124))*C125</f>
        <v>0</v>
      </c>
    </row>
    <row r="126" spans="1:4" x14ac:dyDescent="0.25">
      <c r="A126" s="33"/>
      <c r="B126" s="3" t="s">
        <v>94</v>
      </c>
      <c r="C126" s="48">
        <f>Coordenador!C126</f>
        <v>0</v>
      </c>
      <c r="D126" s="45">
        <f>((D139+D122+D123)/(1-C124))*C126</f>
        <v>0</v>
      </c>
    </row>
    <row r="127" spans="1:4" x14ac:dyDescent="0.25">
      <c r="A127" s="33"/>
      <c r="B127" s="3" t="s">
        <v>95</v>
      </c>
      <c r="C127" s="43">
        <f>Coordenador!C127</f>
        <v>0</v>
      </c>
      <c r="D127" s="45">
        <f>((D139+D122+D123)/(1-C124))*C127</f>
        <v>0</v>
      </c>
    </row>
    <row r="128" spans="1:4" x14ac:dyDescent="0.25">
      <c r="A128" s="34"/>
      <c r="B128" s="55" t="s">
        <v>96</v>
      </c>
      <c r="C128" s="44"/>
      <c r="D128" s="18">
        <f>D122+D123+D124</f>
        <v>0</v>
      </c>
    </row>
    <row r="129" spans="1:4" ht="27" customHeight="1" x14ac:dyDescent="0.25">
      <c r="A129" s="118" t="s">
        <v>201</v>
      </c>
      <c r="B129" s="119"/>
      <c r="C129" s="119"/>
      <c r="D129" s="119"/>
    </row>
    <row r="130" spans="1:4" ht="35.25" customHeight="1" x14ac:dyDescent="0.25">
      <c r="A130" s="120" t="s">
        <v>202</v>
      </c>
      <c r="B130" s="121"/>
      <c r="C130" s="121"/>
      <c r="D130" s="121"/>
    </row>
    <row r="131" spans="1:4" x14ac:dyDescent="0.25">
      <c r="A131" s="49"/>
      <c r="B131" s="49"/>
      <c r="C131" s="49"/>
      <c r="D131" s="49"/>
    </row>
    <row r="132" spans="1:4" ht="18.75" customHeight="1" x14ac:dyDescent="0.25">
      <c r="A132" s="122" t="s">
        <v>97</v>
      </c>
      <c r="B132" s="122"/>
      <c r="C132" s="122"/>
      <c r="D132" s="122"/>
    </row>
    <row r="133" spans="1:4" x14ac:dyDescent="0.25">
      <c r="A133" s="34"/>
      <c r="B133" s="110" t="s">
        <v>98</v>
      </c>
      <c r="C133" s="110"/>
      <c r="D133" s="56" t="s">
        <v>99</v>
      </c>
    </row>
    <row r="134" spans="1:4" x14ac:dyDescent="0.25">
      <c r="A134" s="50" t="s">
        <v>8</v>
      </c>
      <c r="B134" s="109" t="s">
        <v>100</v>
      </c>
      <c r="C134" s="109"/>
      <c r="D134" s="37">
        <f>D34</f>
        <v>0</v>
      </c>
    </row>
    <row r="135" spans="1:4" x14ac:dyDescent="0.25">
      <c r="A135" s="50" t="s">
        <v>10</v>
      </c>
      <c r="B135" s="109" t="s">
        <v>101</v>
      </c>
      <c r="C135" s="109"/>
      <c r="D135" s="37">
        <f>D80</f>
        <v>0</v>
      </c>
    </row>
    <row r="136" spans="1:4" x14ac:dyDescent="0.25">
      <c r="A136" s="50" t="s">
        <v>13</v>
      </c>
      <c r="B136" s="109" t="s">
        <v>102</v>
      </c>
      <c r="C136" s="109"/>
      <c r="D136" s="37">
        <f>D91</f>
        <v>0</v>
      </c>
    </row>
    <row r="137" spans="1:4" x14ac:dyDescent="0.25">
      <c r="A137" s="50" t="s">
        <v>15</v>
      </c>
      <c r="B137" s="109" t="s">
        <v>103</v>
      </c>
      <c r="C137" s="109"/>
      <c r="D137" s="14">
        <f>D110</f>
        <v>0</v>
      </c>
    </row>
    <row r="138" spans="1:4" x14ac:dyDescent="0.25">
      <c r="A138" s="50" t="s">
        <v>17</v>
      </c>
      <c r="B138" s="109" t="s">
        <v>104</v>
      </c>
      <c r="C138" s="109"/>
      <c r="D138" s="37">
        <f>D117</f>
        <v>0</v>
      </c>
    </row>
    <row r="139" spans="1:4" x14ac:dyDescent="0.25">
      <c r="A139" s="108" t="s">
        <v>105</v>
      </c>
      <c r="B139" s="108"/>
      <c r="C139" s="108"/>
      <c r="D139" s="18">
        <f>SUM(D134:D138)</f>
        <v>0</v>
      </c>
    </row>
    <row r="140" spans="1:4" x14ac:dyDescent="0.25">
      <c r="A140" s="50" t="s">
        <v>48</v>
      </c>
      <c r="B140" s="107" t="s">
        <v>106</v>
      </c>
      <c r="C140" s="107"/>
      <c r="D140" s="37">
        <f>D128</f>
        <v>0</v>
      </c>
    </row>
    <row r="141" spans="1:4" x14ac:dyDescent="0.25">
      <c r="A141" s="108" t="s">
        <v>107</v>
      </c>
      <c r="B141" s="108"/>
      <c r="C141" s="108"/>
      <c r="D141" s="18">
        <f>TRUNC((D139+D140),2)</f>
        <v>0</v>
      </c>
    </row>
    <row r="142" spans="1:4" ht="24.75" customHeight="1" x14ac:dyDescent="0.25">
      <c r="A142" s="167" t="s">
        <v>203</v>
      </c>
      <c r="B142" s="167"/>
      <c r="C142" s="167"/>
      <c r="D142" s="167"/>
    </row>
  </sheetData>
  <sheetProtection selectLockedCells="1"/>
  <mergeCells count="78"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0:D70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A132:D132"/>
    <mergeCell ref="B133:C133"/>
    <mergeCell ref="B134:C134"/>
    <mergeCell ref="A107:D107"/>
    <mergeCell ref="C71:D71"/>
    <mergeCell ref="C72:D7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73:D73"/>
    <mergeCell ref="A130:D130"/>
    <mergeCell ref="A110:B110"/>
    <mergeCell ref="A112:D112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B135:C135"/>
    <mergeCell ref="B136:C136"/>
    <mergeCell ref="A142:D142"/>
    <mergeCell ref="B138:C138"/>
    <mergeCell ref="A139:C139"/>
    <mergeCell ref="B140:C140"/>
    <mergeCell ref="A141:C141"/>
    <mergeCell ref="B137:C137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BreakPreview" zoomScale="80" zoomScaleNormal="85" zoomScaleSheetLayoutView="80" workbookViewId="0">
      <selection activeCell="A7" sqref="A7:B7"/>
    </sheetView>
  </sheetViews>
  <sheetFormatPr defaultColWidth="0" defaultRowHeight="13.8" zeroHeight="1" x14ac:dyDescent="0.25"/>
  <cols>
    <col min="1" max="1" width="9.33203125" style="63" customWidth="1"/>
    <col min="2" max="2" width="62.44140625" style="63" customWidth="1"/>
    <col min="3" max="3" width="15" style="63" customWidth="1"/>
    <col min="4" max="4" width="19.33203125" style="63" customWidth="1"/>
    <col min="5" max="6" width="15.33203125" style="63" hidden="1"/>
    <col min="7" max="16384" width="9.109375" style="63" hidden="1"/>
  </cols>
  <sheetData>
    <row r="1" spans="1:4" x14ac:dyDescent="0.25">
      <c r="A1" s="104" t="s">
        <v>204</v>
      </c>
      <c r="B1" s="64"/>
      <c r="C1" s="64"/>
      <c r="D1" s="64"/>
    </row>
    <row r="2" spans="1:4" x14ac:dyDescent="0.25">
      <c r="A2" s="104" t="s">
        <v>205</v>
      </c>
      <c r="B2" s="64"/>
      <c r="C2" s="64"/>
      <c r="D2" s="64"/>
    </row>
    <row r="3" spans="1:4" x14ac:dyDescent="0.25">
      <c r="A3" s="104" t="s">
        <v>206</v>
      </c>
      <c r="B3" s="64"/>
      <c r="C3" s="64"/>
      <c r="D3" s="64"/>
    </row>
    <row r="4" spans="1:4" x14ac:dyDescent="0.25">
      <c r="A4" s="104" t="s">
        <v>207</v>
      </c>
      <c r="B4" s="64"/>
      <c r="C4" s="64"/>
      <c r="D4" s="64"/>
    </row>
    <row r="5" spans="1:4" x14ac:dyDescent="0.25">
      <c r="A5" s="104" t="s">
        <v>208</v>
      </c>
      <c r="B5" s="64"/>
      <c r="C5" s="64"/>
      <c r="D5" s="64"/>
    </row>
    <row r="6" spans="1:4" x14ac:dyDescent="0.25"/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/>
    <row r="10" spans="1:4" ht="26.25" customHeight="1" x14ac:dyDescent="0.25">
      <c r="A10" s="131" t="s">
        <v>146</v>
      </c>
      <c r="B10" s="131"/>
      <c r="C10" s="131"/>
      <c r="D10" s="131"/>
    </row>
    <row r="11" spans="1:4" x14ac:dyDescent="0.25">
      <c r="A11" s="1"/>
      <c r="B11" s="1"/>
      <c r="C11" s="1"/>
      <c r="D11" s="2"/>
    </row>
    <row r="12" spans="1:4" ht="18.75" customHeight="1" x14ac:dyDescent="0.25">
      <c r="A12" s="77">
        <v>1</v>
      </c>
      <c r="B12" s="187" t="s">
        <v>133</v>
      </c>
      <c r="C12" s="187"/>
      <c r="D12" s="77" t="s">
        <v>28</v>
      </c>
    </row>
    <row r="13" spans="1:4" ht="18.75" customHeight="1" x14ac:dyDescent="0.25">
      <c r="A13" s="68"/>
      <c r="B13" s="188" t="s">
        <v>134</v>
      </c>
      <c r="C13" s="188"/>
      <c r="D13" s="75"/>
    </row>
    <row r="14" spans="1:4" ht="18.75" customHeight="1" x14ac:dyDescent="0.25">
      <c r="A14" s="68"/>
      <c r="B14" s="189" t="s">
        <v>135</v>
      </c>
      <c r="C14" s="190"/>
      <c r="D14" s="78">
        <f>SUM(D13:D13)</f>
        <v>0</v>
      </c>
    </row>
    <row r="15" spans="1:4" ht="18.75" customHeight="1" x14ac:dyDescent="0.25">
      <c r="A15" s="79">
        <v>2</v>
      </c>
      <c r="B15" s="80" t="s">
        <v>136</v>
      </c>
      <c r="C15" s="79" t="s">
        <v>36</v>
      </c>
      <c r="D15" s="79" t="s">
        <v>28</v>
      </c>
    </row>
    <row r="16" spans="1:4" ht="18.75" customHeight="1" x14ac:dyDescent="0.25">
      <c r="A16" s="68" t="s">
        <v>8</v>
      </c>
      <c r="B16" s="81" t="s">
        <v>91</v>
      </c>
      <c r="C16" s="76">
        <f>Coordenador!C123</f>
        <v>0</v>
      </c>
      <c r="D16" s="82">
        <f>($D$14)*C16</f>
        <v>0</v>
      </c>
    </row>
    <row r="17" spans="1:4" ht="18.75" customHeight="1" x14ac:dyDescent="0.25">
      <c r="A17" s="79"/>
      <c r="B17" s="174" t="s">
        <v>137</v>
      </c>
      <c r="C17" s="174"/>
      <c r="D17" s="83">
        <f>SUM(D16:D16)</f>
        <v>0</v>
      </c>
    </row>
    <row r="18" spans="1:4" ht="18.75" customHeight="1" x14ac:dyDescent="0.25">
      <c r="A18" s="184"/>
      <c r="B18" s="185"/>
      <c r="C18" s="185"/>
      <c r="D18" s="186"/>
    </row>
    <row r="19" spans="1:4" ht="18.75" customHeight="1" x14ac:dyDescent="0.25">
      <c r="A19" s="79">
        <v>3</v>
      </c>
      <c r="B19" s="80" t="s">
        <v>92</v>
      </c>
      <c r="C19" s="79" t="s">
        <v>36</v>
      </c>
      <c r="D19" s="79" t="s">
        <v>28</v>
      </c>
    </row>
    <row r="20" spans="1:4" ht="18.75" customHeight="1" x14ac:dyDescent="0.25">
      <c r="A20" s="81"/>
      <c r="B20" s="3" t="s">
        <v>93</v>
      </c>
      <c r="C20" s="76">
        <f>Coordenador!C125</f>
        <v>0</v>
      </c>
      <c r="D20" s="82">
        <f>((D14+D17)/(1-C23))*C20</f>
        <v>0</v>
      </c>
    </row>
    <row r="21" spans="1:4" ht="18.75" customHeight="1" x14ac:dyDescent="0.25">
      <c r="A21" s="81"/>
      <c r="B21" s="3" t="s">
        <v>94</v>
      </c>
      <c r="C21" s="76">
        <f>Coordenador!C126</f>
        <v>0</v>
      </c>
      <c r="D21" s="82">
        <f>((D14+D17)/(1-C23))*C21</f>
        <v>0</v>
      </c>
    </row>
    <row r="22" spans="1:4" ht="18.75" customHeight="1" x14ac:dyDescent="0.25">
      <c r="A22" s="81"/>
      <c r="B22" s="3" t="s">
        <v>95</v>
      </c>
      <c r="C22" s="76">
        <f>Coordenador!C127</f>
        <v>0</v>
      </c>
      <c r="D22" s="82">
        <f>((D14+D17)/(1-C23))*C22</f>
        <v>0</v>
      </c>
    </row>
    <row r="23" spans="1:4" ht="18.75" customHeight="1" x14ac:dyDescent="0.25">
      <c r="A23" s="79"/>
      <c r="B23" s="80" t="s">
        <v>138</v>
      </c>
      <c r="C23" s="84">
        <f>SUM(C20:C22)</f>
        <v>0</v>
      </c>
      <c r="D23" s="83">
        <f>(D14+D17)*C23</f>
        <v>0</v>
      </c>
    </row>
    <row r="24" spans="1:4" ht="18.75" customHeight="1" x14ac:dyDescent="0.25">
      <c r="A24" s="177"/>
      <c r="B24" s="178"/>
      <c r="C24" s="178"/>
      <c r="D24" s="179"/>
    </row>
    <row r="25" spans="1:4" ht="18.75" customHeight="1" x14ac:dyDescent="0.25">
      <c r="A25" s="85"/>
      <c r="B25" s="180" t="s">
        <v>139</v>
      </c>
      <c r="C25" s="180"/>
      <c r="D25" s="86">
        <f>TRUNC((D14+D17+D23),2)</f>
        <v>0</v>
      </c>
    </row>
    <row r="26" spans="1:4" ht="18.75" customHeight="1" x14ac:dyDescent="0.25">
      <c r="A26" s="85"/>
      <c r="B26" s="181" t="s">
        <v>140</v>
      </c>
      <c r="C26" s="182"/>
      <c r="D26" s="86">
        <f>Resumo!E30</f>
        <v>0</v>
      </c>
    </row>
    <row r="27" spans="1:4" ht="54.75" customHeight="1" x14ac:dyDescent="0.25">
      <c r="B27" s="183" t="s">
        <v>183</v>
      </c>
      <c r="C27" s="183"/>
      <c r="D27" s="183"/>
    </row>
    <row r="28" spans="1:4" ht="54.75" customHeight="1" x14ac:dyDescent="0.25">
      <c r="B28" s="175" t="s">
        <v>184</v>
      </c>
      <c r="C28" s="176"/>
      <c r="D28" s="176"/>
    </row>
    <row r="29" spans="1:4" ht="54.75" customHeight="1" x14ac:dyDescent="0.25">
      <c r="B29" s="175" t="s">
        <v>185</v>
      </c>
      <c r="C29" s="176"/>
      <c r="D29" s="176"/>
    </row>
    <row r="30" spans="1:4" ht="54.75" customHeight="1" x14ac:dyDescent="0.25">
      <c r="B30" s="175" t="s">
        <v>186</v>
      </c>
      <c r="C30" s="176"/>
      <c r="D30" s="176"/>
    </row>
  </sheetData>
  <sheetProtection selectLockedCells="1"/>
  <mergeCells count="17">
    <mergeCell ref="A18:D18"/>
    <mergeCell ref="A10:D10"/>
    <mergeCell ref="B12:C12"/>
    <mergeCell ref="B13:C13"/>
    <mergeCell ref="B14:C14"/>
    <mergeCell ref="B30:D30"/>
    <mergeCell ref="A24:D24"/>
    <mergeCell ref="B25:C25"/>
    <mergeCell ref="B26:C26"/>
    <mergeCell ref="B27:D27"/>
    <mergeCell ref="B28:D28"/>
    <mergeCell ref="B29:D29"/>
    <mergeCell ref="B17:C17"/>
    <mergeCell ref="A7:B7"/>
    <mergeCell ref="C7:D7"/>
    <mergeCell ref="A8:B8"/>
    <mergeCell ref="C8:D8"/>
  </mergeCells>
  <pageMargins left="0.511811024" right="0.511811024" top="0.78740157499999996" bottom="0.78740157499999996" header="0.31496062000000002" footer="0.31496062000000002"/>
  <pageSetup paperSize="9" scale="86" orientation="portrait" horizontalDpi="4294967293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BreakPreview" zoomScale="80" zoomScaleNormal="85" zoomScaleSheetLayoutView="80" workbookViewId="0">
      <selection activeCell="B6" sqref="B6"/>
    </sheetView>
  </sheetViews>
  <sheetFormatPr defaultColWidth="0" defaultRowHeight="13.8" zeroHeight="1" x14ac:dyDescent="0.25"/>
  <cols>
    <col min="1" max="1" width="9.33203125" style="63" customWidth="1"/>
    <col min="2" max="2" width="62.44140625" style="63" customWidth="1"/>
    <col min="3" max="3" width="15" style="63" customWidth="1"/>
    <col min="4" max="4" width="19.33203125" style="63" customWidth="1"/>
    <col min="5" max="6" width="15.33203125" style="63" hidden="1"/>
    <col min="7" max="16384" width="9.109375" style="63" hidden="1"/>
  </cols>
  <sheetData>
    <row r="1" spans="1:4" x14ac:dyDescent="0.25">
      <c r="A1" s="104" t="s">
        <v>204</v>
      </c>
      <c r="B1" s="64"/>
      <c r="C1" s="64"/>
      <c r="D1" s="64"/>
    </row>
    <row r="2" spans="1:4" x14ac:dyDescent="0.25">
      <c r="A2" s="104" t="s">
        <v>205</v>
      </c>
      <c r="B2" s="64"/>
      <c r="C2" s="64"/>
      <c r="D2" s="64"/>
    </row>
    <row r="3" spans="1:4" x14ac:dyDescent="0.25">
      <c r="A3" s="104" t="s">
        <v>206</v>
      </c>
      <c r="B3" s="64"/>
      <c r="C3" s="64"/>
      <c r="D3" s="64"/>
    </row>
    <row r="4" spans="1:4" x14ac:dyDescent="0.25">
      <c r="A4" s="104" t="s">
        <v>207</v>
      </c>
      <c r="B4" s="64"/>
      <c r="C4" s="64"/>
      <c r="D4" s="64"/>
    </row>
    <row r="5" spans="1:4" x14ac:dyDescent="0.25">
      <c r="A5" s="104" t="s">
        <v>208</v>
      </c>
      <c r="B5" s="64"/>
      <c r="C5" s="64"/>
      <c r="D5" s="64"/>
    </row>
    <row r="6" spans="1:4" x14ac:dyDescent="0.25"/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/>
    <row r="10" spans="1:4" ht="26.25" customHeight="1" x14ac:dyDescent="0.25">
      <c r="A10" s="131" t="s">
        <v>147</v>
      </c>
      <c r="B10" s="131"/>
      <c r="C10" s="131"/>
      <c r="D10" s="131"/>
    </row>
    <row r="11" spans="1:4" x14ac:dyDescent="0.25">
      <c r="A11" s="1"/>
      <c r="B11" s="1"/>
      <c r="C11" s="1"/>
      <c r="D11" s="2"/>
    </row>
    <row r="12" spans="1:4" ht="18.75" customHeight="1" x14ac:dyDescent="0.25">
      <c r="A12" s="77">
        <v>1</v>
      </c>
      <c r="B12" s="187" t="s">
        <v>133</v>
      </c>
      <c r="C12" s="187"/>
      <c r="D12" s="77" t="s">
        <v>28</v>
      </c>
    </row>
    <row r="13" spans="1:4" ht="18.75" customHeight="1" x14ac:dyDescent="0.25">
      <c r="A13" s="68"/>
      <c r="B13" s="188" t="s">
        <v>141</v>
      </c>
      <c r="C13" s="188"/>
      <c r="D13" s="75"/>
    </row>
    <row r="14" spans="1:4" ht="18.75" customHeight="1" x14ac:dyDescent="0.25">
      <c r="A14" s="68"/>
      <c r="B14" s="189" t="s">
        <v>135</v>
      </c>
      <c r="C14" s="190"/>
      <c r="D14" s="78">
        <f>SUM(D13:D13)</f>
        <v>0</v>
      </c>
    </row>
    <row r="15" spans="1:4" ht="18.75" customHeight="1" x14ac:dyDescent="0.25">
      <c r="A15" s="79">
        <v>2</v>
      </c>
      <c r="B15" s="80" t="s">
        <v>136</v>
      </c>
      <c r="C15" s="79" t="s">
        <v>36</v>
      </c>
      <c r="D15" s="79" t="s">
        <v>28</v>
      </c>
    </row>
    <row r="16" spans="1:4" ht="18.75" customHeight="1" x14ac:dyDescent="0.25">
      <c r="A16" s="68" t="s">
        <v>8</v>
      </c>
      <c r="B16" s="81" t="s">
        <v>91</v>
      </c>
      <c r="C16" s="76">
        <f>Coordenador!C123</f>
        <v>0</v>
      </c>
      <c r="D16" s="82">
        <f>($D$14)*C16</f>
        <v>0</v>
      </c>
    </row>
    <row r="17" spans="1:4" ht="18.75" customHeight="1" x14ac:dyDescent="0.25">
      <c r="A17" s="79"/>
      <c r="B17" s="174" t="s">
        <v>137</v>
      </c>
      <c r="C17" s="174"/>
      <c r="D17" s="83">
        <f>SUM(D16:D16)</f>
        <v>0</v>
      </c>
    </row>
    <row r="18" spans="1:4" ht="18.75" customHeight="1" x14ac:dyDescent="0.25">
      <c r="A18" s="184"/>
      <c r="B18" s="185"/>
      <c r="C18" s="185"/>
      <c r="D18" s="186"/>
    </row>
    <row r="19" spans="1:4" ht="18.75" customHeight="1" x14ac:dyDescent="0.25">
      <c r="A19" s="79">
        <v>3</v>
      </c>
      <c r="B19" s="80" t="s">
        <v>92</v>
      </c>
      <c r="C19" s="79" t="s">
        <v>36</v>
      </c>
      <c r="D19" s="79" t="s">
        <v>28</v>
      </c>
    </row>
    <row r="20" spans="1:4" ht="18.75" customHeight="1" x14ac:dyDescent="0.25">
      <c r="A20" s="81"/>
      <c r="B20" s="3" t="s">
        <v>93</v>
      </c>
      <c r="C20" s="76">
        <f>Coordenador!C125</f>
        <v>0</v>
      </c>
      <c r="D20" s="82">
        <f>((D14+D17)/(1-C23))*C20</f>
        <v>0</v>
      </c>
    </row>
    <row r="21" spans="1:4" ht="18.75" customHeight="1" x14ac:dyDescent="0.25">
      <c r="A21" s="81"/>
      <c r="B21" s="3" t="s">
        <v>94</v>
      </c>
      <c r="C21" s="76">
        <f>Coordenador!C126</f>
        <v>0</v>
      </c>
      <c r="D21" s="82">
        <f>((D14+D17)/(1-C23))*C21</f>
        <v>0</v>
      </c>
    </row>
    <row r="22" spans="1:4" ht="18.75" customHeight="1" x14ac:dyDescent="0.25">
      <c r="A22" s="81"/>
      <c r="B22" s="3" t="s">
        <v>95</v>
      </c>
      <c r="C22" s="76">
        <f>Coordenador!C127</f>
        <v>0</v>
      </c>
      <c r="D22" s="82">
        <f>((D14+D17)/(1-C23))*C22</f>
        <v>0</v>
      </c>
    </row>
    <row r="23" spans="1:4" ht="18.75" customHeight="1" x14ac:dyDescent="0.25">
      <c r="A23" s="79"/>
      <c r="B23" s="80" t="s">
        <v>138</v>
      </c>
      <c r="C23" s="84">
        <f>SUM(C20:C22)</f>
        <v>0</v>
      </c>
      <c r="D23" s="83">
        <f>(D14+D17)*C23</f>
        <v>0</v>
      </c>
    </row>
    <row r="24" spans="1:4" ht="18.75" customHeight="1" x14ac:dyDescent="0.25">
      <c r="A24" s="177"/>
      <c r="B24" s="178"/>
      <c r="C24" s="178"/>
      <c r="D24" s="179"/>
    </row>
    <row r="25" spans="1:4" ht="18.75" customHeight="1" x14ac:dyDescent="0.25">
      <c r="A25" s="85"/>
      <c r="B25" s="180" t="s">
        <v>139</v>
      </c>
      <c r="C25" s="180"/>
      <c r="D25" s="86">
        <f>TRUNC((D14+D17+D23),2)</f>
        <v>0</v>
      </c>
    </row>
    <row r="26" spans="1:4" ht="18.75" customHeight="1" x14ac:dyDescent="0.25">
      <c r="A26" s="85"/>
      <c r="B26" s="181" t="s">
        <v>140</v>
      </c>
      <c r="C26" s="182"/>
      <c r="D26" s="86">
        <f>Resumo!E31</f>
        <v>0</v>
      </c>
    </row>
    <row r="27" spans="1:4" ht="54.75" customHeight="1" x14ac:dyDescent="0.25">
      <c r="B27" s="183" t="s">
        <v>183</v>
      </c>
      <c r="C27" s="183"/>
      <c r="D27" s="183"/>
    </row>
    <row r="28" spans="1:4" ht="54.75" customHeight="1" x14ac:dyDescent="0.25">
      <c r="B28" s="175" t="s">
        <v>184</v>
      </c>
      <c r="C28" s="176"/>
      <c r="D28" s="176"/>
    </row>
    <row r="29" spans="1:4" ht="54.75" customHeight="1" x14ac:dyDescent="0.25">
      <c r="B29" s="175" t="s">
        <v>185</v>
      </c>
      <c r="C29" s="176"/>
      <c r="D29" s="176"/>
    </row>
    <row r="30" spans="1:4" ht="54.75" customHeight="1" x14ac:dyDescent="0.25">
      <c r="B30" s="175" t="s">
        <v>186</v>
      </c>
      <c r="C30" s="176"/>
      <c r="D30" s="176"/>
    </row>
  </sheetData>
  <sheetProtection selectLockedCells="1"/>
  <mergeCells count="17">
    <mergeCell ref="B30:D30"/>
    <mergeCell ref="A18:D18"/>
    <mergeCell ref="B29:D29"/>
    <mergeCell ref="A10:D10"/>
    <mergeCell ref="B12:C12"/>
    <mergeCell ref="B13:C13"/>
    <mergeCell ref="B14:C14"/>
    <mergeCell ref="B17:C17"/>
    <mergeCell ref="A24:D24"/>
    <mergeCell ref="B25:C25"/>
    <mergeCell ref="B26:C26"/>
    <mergeCell ref="B27:D27"/>
    <mergeCell ref="B28:D28"/>
    <mergeCell ref="A7:B7"/>
    <mergeCell ref="C7:D7"/>
    <mergeCell ref="A8:B8"/>
    <mergeCell ref="C8:D8"/>
  </mergeCells>
  <pageMargins left="0.511811024" right="0.511811024" top="0.78740157499999996" bottom="0.78740157499999996" header="0.31496062000000002" footer="0.31496062000000002"/>
  <pageSetup paperSize="9" scale="86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BreakPreview" zoomScale="80" zoomScaleNormal="85" zoomScaleSheetLayoutView="80" workbookViewId="0">
      <selection activeCell="A7" sqref="A7:B7"/>
    </sheetView>
  </sheetViews>
  <sheetFormatPr defaultColWidth="0" defaultRowHeight="13.8" zeroHeight="1" x14ac:dyDescent="0.25"/>
  <cols>
    <col min="1" max="1" width="9.33203125" style="63" customWidth="1"/>
    <col min="2" max="2" width="62.44140625" style="63" customWidth="1"/>
    <col min="3" max="3" width="15" style="63" customWidth="1"/>
    <col min="4" max="4" width="19.33203125" style="63" customWidth="1"/>
    <col min="5" max="6" width="15.33203125" style="63" hidden="1"/>
    <col min="7" max="16384" width="9.109375" style="63" hidden="1"/>
  </cols>
  <sheetData>
    <row r="1" spans="1:4" x14ac:dyDescent="0.25">
      <c r="A1" s="104" t="s">
        <v>204</v>
      </c>
      <c r="B1" s="64"/>
      <c r="C1" s="64"/>
      <c r="D1" s="64"/>
    </row>
    <row r="2" spans="1:4" x14ac:dyDescent="0.25">
      <c r="A2" s="104" t="s">
        <v>205</v>
      </c>
      <c r="B2" s="64"/>
      <c r="C2" s="64"/>
      <c r="D2" s="64"/>
    </row>
    <row r="3" spans="1:4" x14ac:dyDescent="0.25">
      <c r="A3" s="104" t="s">
        <v>206</v>
      </c>
      <c r="B3" s="64"/>
      <c r="C3" s="64"/>
      <c r="D3" s="64"/>
    </row>
    <row r="4" spans="1:4" x14ac:dyDescent="0.25">
      <c r="A4" s="104" t="s">
        <v>207</v>
      </c>
      <c r="B4" s="64"/>
      <c r="C4" s="64"/>
      <c r="D4" s="64"/>
    </row>
    <row r="5" spans="1:4" x14ac:dyDescent="0.25">
      <c r="A5" s="104" t="s">
        <v>208</v>
      </c>
      <c r="B5" s="64"/>
      <c r="C5" s="64"/>
      <c r="D5" s="64"/>
    </row>
    <row r="6" spans="1:4" x14ac:dyDescent="0.25"/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/>
    <row r="10" spans="1:4" ht="26.25" customHeight="1" x14ac:dyDescent="0.25">
      <c r="A10" s="131" t="s">
        <v>148</v>
      </c>
      <c r="B10" s="131"/>
      <c r="C10" s="131"/>
      <c r="D10" s="131"/>
    </row>
    <row r="11" spans="1:4" x14ac:dyDescent="0.25">
      <c r="A11" s="1"/>
      <c r="B11" s="1"/>
      <c r="C11" s="1"/>
      <c r="D11" s="2"/>
    </row>
    <row r="12" spans="1:4" ht="18.75" customHeight="1" x14ac:dyDescent="0.25">
      <c r="A12" s="77">
        <v>1</v>
      </c>
      <c r="B12" s="187" t="s">
        <v>133</v>
      </c>
      <c r="C12" s="187"/>
      <c r="D12" s="77" t="s">
        <v>28</v>
      </c>
    </row>
    <row r="13" spans="1:4" ht="18.75" customHeight="1" x14ac:dyDescent="0.25">
      <c r="A13" s="68"/>
      <c r="B13" s="188" t="s">
        <v>142</v>
      </c>
      <c r="C13" s="188"/>
      <c r="D13" s="75"/>
    </row>
    <row r="14" spans="1:4" ht="18.75" customHeight="1" x14ac:dyDescent="0.25">
      <c r="A14" s="68"/>
      <c r="B14" s="189" t="s">
        <v>135</v>
      </c>
      <c r="C14" s="190"/>
      <c r="D14" s="78">
        <f>SUM(D13:D13)</f>
        <v>0</v>
      </c>
    </row>
    <row r="15" spans="1:4" ht="18.75" customHeight="1" x14ac:dyDescent="0.25">
      <c r="A15" s="79">
        <v>2</v>
      </c>
      <c r="B15" s="80" t="s">
        <v>136</v>
      </c>
      <c r="C15" s="79" t="s">
        <v>36</v>
      </c>
      <c r="D15" s="79" t="s">
        <v>28</v>
      </c>
    </row>
    <row r="16" spans="1:4" ht="18.75" customHeight="1" x14ac:dyDescent="0.25">
      <c r="A16" s="68" t="s">
        <v>8</v>
      </c>
      <c r="B16" s="81" t="s">
        <v>91</v>
      </c>
      <c r="C16" s="76">
        <f>Coordenador!C123</f>
        <v>0</v>
      </c>
      <c r="D16" s="82">
        <f>($D$14)*C16</f>
        <v>0</v>
      </c>
    </row>
    <row r="17" spans="1:4" ht="18.75" customHeight="1" x14ac:dyDescent="0.25">
      <c r="A17" s="79"/>
      <c r="B17" s="174" t="s">
        <v>137</v>
      </c>
      <c r="C17" s="174"/>
      <c r="D17" s="83">
        <f>SUM(D16:D16)</f>
        <v>0</v>
      </c>
    </row>
    <row r="18" spans="1:4" ht="18.75" customHeight="1" x14ac:dyDescent="0.25">
      <c r="A18" s="184"/>
      <c r="B18" s="185"/>
      <c r="C18" s="185"/>
      <c r="D18" s="186"/>
    </row>
    <row r="19" spans="1:4" ht="18.75" customHeight="1" x14ac:dyDescent="0.25">
      <c r="A19" s="79">
        <v>3</v>
      </c>
      <c r="B19" s="80" t="s">
        <v>92</v>
      </c>
      <c r="C19" s="79" t="s">
        <v>36</v>
      </c>
      <c r="D19" s="79" t="s">
        <v>28</v>
      </c>
    </row>
    <row r="20" spans="1:4" ht="18.75" customHeight="1" x14ac:dyDescent="0.25">
      <c r="A20" s="81"/>
      <c r="B20" s="3" t="s">
        <v>93</v>
      </c>
      <c r="C20" s="76">
        <f>Coordenador!C125</f>
        <v>0</v>
      </c>
      <c r="D20" s="82">
        <f>((D14+D17)/(1-C23))*C20</f>
        <v>0</v>
      </c>
    </row>
    <row r="21" spans="1:4" ht="18.75" customHeight="1" x14ac:dyDescent="0.25">
      <c r="A21" s="81"/>
      <c r="B21" s="3" t="s">
        <v>94</v>
      </c>
      <c r="C21" s="76">
        <f>Coordenador!C126</f>
        <v>0</v>
      </c>
      <c r="D21" s="82">
        <f>((D14+D17)/(1-C23))*C21</f>
        <v>0</v>
      </c>
    </row>
    <row r="22" spans="1:4" ht="18.75" customHeight="1" x14ac:dyDescent="0.25">
      <c r="A22" s="81"/>
      <c r="B22" s="3" t="s">
        <v>95</v>
      </c>
      <c r="C22" s="76">
        <f>Coordenador!C127</f>
        <v>0</v>
      </c>
      <c r="D22" s="82">
        <f>((D14+D17)/(1-C23))*C22</f>
        <v>0</v>
      </c>
    </row>
    <row r="23" spans="1:4" ht="18.75" customHeight="1" x14ac:dyDescent="0.25">
      <c r="A23" s="79"/>
      <c r="B23" s="80" t="s">
        <v>138</v>
      </c>
      <c r="C23" s="84">
        <f>SUM(C20:C22)</f>
        <v>0</v>
      </c>
      <c r="D23" s="83">
        <f>(D14+D17)*C23</f>
        <v>0</v>
      </c>
    </row>
    <row r="24" spans="1:4" ht="18.75" customHeight="1" x14ac:dyDescent="0.25">
      <c r="A24" s="177"/>
      <c r="B24" s="178"/>
      <c r="C24" s="178"/>
      <c r="D24" s="179"/>
    </row>
    <row r="25" spans="1:4" ht="18.75" customHeight="1" x14ac:dyDescent="0.25">
      <c r="A25" s="85"/>
      <c r="B25" s="180" t="s">
        <v>139</v>
      </c>
      <c r="C25" s="180"/>
      <c r="D25" s="86">
        <f>TRUNC((D14+D17+D23),2)</f>
        <v>0</v>
      </c>
    </row>
    <row r="26" spans="1:4" ht="18.75" customHeight="1" x14ac:dyDescent="0.25">
      <c r="A26" s="85"/>
      <c r="B26" s="181" t="s">
        <v>140</v>
      </c>
      <c r="C26" s="182"/>
      <c r="D26" s="86">
        <f>Resumo!E32</f>
        <v>0</v>
      </c>
    </row>
    <row r="27" spans="1:4" ht="54.75" customHeight="1" x14ac:dyDescent="0.25">
      <c r="B27" s="183" t="s">
        <v>183</v>
      </c>
      <c r="C27" s="183"/>
      <c r="D27" s="183"/>
    </row>
    <row r="28" spans="1:4" ht="54.75" customHeight="1" x14ac:dyDescent="0.25">
      <c r="B28" s="175" t="s">
        <v>184</v>
      </c>
      <c r="C28" s="176"/>
      <c r="D28" s="176"/>
    </row>
    <row r="29" spans="1:4" ht="54.75" customHeight="1" x14ac:dyDescent="0.25">
      <c r="B29" s="175" t="s">
        <v>185</v>
      </c>
      <c r="C29" s="176"/>
      <c r="D29" s="176"/>
    </row>
    <row r="30" spans="1:4" ht="54.75" customHeight="1" x14ac:dyDescent="0.25">
      <c r="B30" s="175" t="s">
        <v>186</v>
      </c>
      <c r="C30" s="176"/>
      <c r="D30" s="176"/>
    </row>
  </sheetData>
  <sheetProtection selectLockedCells="1"/>
  <mergeCells count="17">
    <mergeCell ref="A7:B7"/>
    <mergeCell ref="C7:D7"/>
    <mergeCell ref="A8:B8"/>
    <mergeCell ref="C8:D8"/>
    <mergeCell ref="B29:D29"/>
    <mergeCell ref="B30:D30"/>
    <mergeCell ref="A18:D18"/>
    <mergeCell ref="A10:D10"/>
    <mergeCell ref="B12:C12"/>
    <mergeCell ref="B13:C13"/>
    <mergeCell ref="B14:C14"/>
    <mergeCell ref="B17:C17"/>
    <mergeCell ref="A24:D24"/>
    <mergeCell ref="B25:C25"/>
    <mergeCell ref="B26:C26"/>
    <mergeCell ref="B27:D27"/>
    <mergeCell ref="B28:D28"/>
  </mergeCells>
  <pageMargins left="0.511811024" right="0.511811024" top="0.78740157499999996" bottom="0.78740157499999996" header="0.31496062000000002" footer="0.31496062000000002"/>
  <pageSetup paperSize="9" scale="86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BreakPreview" topLeftCell="A8" zoomScale="60" zoomScaleNormal="85" workbookViewId="0">
      <selection activeCell="C16" sqref="C16"/>
    </sheetView>
  </sheetViews>
  <sheetFormatPr defaultColWidth="0" defaultRowHeight="13.8" zeroHeight="1" x14ac:dyDescent="0.25"/>
  <cols>
    <col min="1" max="1" width="9.109375" style="63" customWidth="1"/>
    <col min="2" max="2" width="54.44140625" style="63" customWidth="1"/>
    <col min="3" max="5" width="23.6640625" style="63" customWidth="1"/>
    <col min="6" max="6" width="25.88671875" style="63" bestFit="1" customWidth="1"/>
    <col min="7" max="7" width="14.33203125" style="63" hidden="1"/>
    <col min="8" max="8" width="16.88671875" style="63" hidden="1"/>
    <col min="9" max="16384" width="9.109375" style="63" hidden="1"/>
  </cols>
  <sheetData>
    <row r="1" spans="1:6" x14ac:dyDescent="0.25">
      <c r="A1" s="104" t="s">
        <v>204</v>
      </c>
      <c r="B1" s="64"/>
      <c r="C1" s="64"/>
      <c r="D1" s="64"/>
    </row>
    <row r="2" spans="1:6" x14ac:dyDescent="0.25">
      <c r="A2" s="104" t="s">
        <v>205</v>
      </c>
      <c r="B2" s="64"/>
      <c r="C2" s="64"/>
      <c r="D2" s="64"/>
    </row>
    <row r="3" spans="1:6" x14ac:dyDescent="0.25">
      <c r="A3" s="104" t="s">
        <v>206</v>
      </c>
      <c r="B3" s="64"/>
      <c r="C3" s="64"/>
      <c r="D3" s="64"/>
    </row>
    <row r="4" spans="1:6" x14ac:dyDescent="0.25">
      <c r="A4" s="104" t="s">
        <v>207</v>
      </c>
      <c r="B4" s="64"/>
      <c r="C4" s="64"/>
      <c r="D4" s="64"/>
    </row>
    <row r="5" spans="1:6" x14ac:dyDescent="0.25">
      <c r="A5" s="104" t="s">
        <v>208</v>
      </c>
      <c r="B5" s="64"/>
      <c r="C5" s="64"/>
      <c r="D5" s="64"/>
    </row>
    <row r="6" spans="1:6" x14ac:dyDescent="0.25"/>
    <row r="7" spans="1:6" x14ac:dyDescent="0.25">
      <c r="A7" s="151" t="s">
        <v>187</v>
      </c>
      <c r="B7" s="151"/>
      <c r="C7" s="162" t="s">
        <v>180</v>
      </c>
      <c r="D7" s="162"/>
    </row>
    <row r="8" spans="1:6" x14ac:dyDescent="0.25">
      <c r="A8" s="151" t="s">
        <v>2</v>
      </c>
      <c r="B8" s="151"/>
      <c r="C8" s="163" t="s">
        <v>227</v>
      </c>
      <c r="D8" s="163"/>
    </row>
    <row r="9" spans="1:6" x14ac:dyDescent="0.25"/>
    <row r="10" spans="1:6" ht="48" customHeight="1" x14ac:dyDescent="0.25">
      <c r="A10" s="194" t="s">
        <v>130</v>
      </c>
      <c r="B10" s="194"/>
      <c r="C10" s="194"/>
      <c r="D10" s="194"/>
      <c r="E10" s="194"/>
      <c r="F10" s="194"/>
    </row>
    <row r="11" spans="1:6" ht="27" customHeight="1" x14ac:dyDescent="0.25">
      <c r="A11" s="195" t="s">
        <v>131</v>
      </c>
      <c r="B11" s="195"/>
      <c r="C11" s="195"/>
      <c r="D11" s="195"/>
      <c r="E11" s="195"/>
      <c r="F11" s="195"/>
    </row>
    <row r="12" spans="1:6" ht="39" customHeight="1" x14ac:dyDescent="0.25">
      <c r="A12" s="191" t="s">
        <v>1</v>
      </c>
      <c r="B12" s="191" t="s">
        <v>121</v>
      </c>
      <c r="C12" s="87" t="s">
        <v>117</v>
      </c>
      <c r="D12" s="87" t="s">
        <v>118</v>
      </c>
      <c r="E12" s="87" t="s">
        <v>119</v>
      </c>
      <c r="F12" s="87" t="s">
        <v>120</v>
      </c>
    </row>
    <row r="13" spans="1:6" x14ac:dyDescent="0.25">
      <c r="A13" s="191"/>
      <c r="B13" s="191"/>
      <c r="C13" s="87" t="s">
        <v>113</v>
      </c>
      <c r="D13" s="88" t="s">
        <v>114</v>
      </c>
      <c r="E13" s="88" t="s">
        <v>115</v>
      </c>
      <c r="F13" s="88" t="s">
        <v>116</v>
      </c>
    </row>
    <row r="14" spans="1:6" ht="25.5" customHeight="1" x14ac:dyDescent="0.25">
      <c r="A14" s="89" t="s">
        <v>149</v>
      </c>
      <c r="B14" s="103" t="s">
        <v>182</v>
      </c>
      <c r="C14" s="90">
        <v>1</v>
      </c>
      <c r="D14" s="91">
        <f>Coordenador!D141</f>
        <v>0</v>
      </c>
      <c r="E14" s="91">
        <f t="shared" ref="E14:E24" si="0">C14*D14</f>
        <v>0</v>
      </c>
      <c r="F14" s="91">
        <f t="shared" ref="F14:F24" si="1">E14*12</f>
        <v>0</v>
      </c>
    </row>
    <row r="15" spans="1:6" ht="25.5" customHeight="1" x14ac:dyDescent="0.25">
      <c r="A15" s="89" t="s">
        <v>150</v>
      </c>
      <c r="B15" s="103" t="s">
        <v>213</v>
      </c>
      <c r="C15" s="90">
        <v>22</v>
      </c>
      <c r="D15" s="91">
        <f>'Eng. Pleno'!D141</f>
        <v>0</v>
      </c>
      <c r="E15" s="91">
        <f t="shared" si="0"/>
        <v>0</v>
      </c>
      <c r="F15" s="91">
        <f t="shared" si="1"/>
        <v>0</v>
      </c>
    </row>
    <row r="16" spans="1:6" ht="25.5" customHeight="1" x14ac:dyDescent="0.25">
      <c r="A16" s="89" t="s">
        <v>151</v>
      </c>
      <c r="B16" s="103" t="s">
        <v>214</v>
      </c>
      <c r="C16" s="90">
        <v>2</v>
      </c>
      <c r="D16" s="91">
        <f>Economista!D141</f>
        <v>0</v>
      </c>
      <c r="E16" s="91">
        <f t="shared" si="0"/>
        <v>0</v>
      </c>
      <c r="F16" s="91">
        <f t="shared" si="1"/>
        <v>0</v>
      </c>
    </row>
    <row r="17" spans="1:8" ht="25.5" customHeight="1" x14ac:dyDescent="0.25">
      <c r="A17" s="89" t="s">
        <v>152</v>
      </c>
      <c r="B17" s="103" t="s">
        <v>215</v>
      </c>
      <c r="C17" s="90">
        <v>1</v>
      </c>
      <c r="D17" s="91">
        <f>'Supervisor Administrativo'!D141</f>
        <v>0</v>
      </c>
      <c r="E17" s="91">
        <f t="shared" si="0"/>
        <v>0</v>
      </c>
      <c r="F17" s="91">
        <f t="shared" si="1"/>
        <v>0</v>
      </c>
    </row>
    <row r="18" spans="1:8" ht="25.5" customHeight="1" x14ac:dyDescent="0.25">
      <c r="A18" s="89" t="s">
        <v>153</v>
      </c>
      <c r="B18" s="103" t="s">
        <v>216</v>
      </c>
      <c r="C18" s="90">
        <v>1</v>
      </c>
      <c r="D18" s="91">
        <f>Contador!D141</f>
        <v>0</v>
      </c>
      <c r="E18" s="91">
        <f t="shared" si="0"/>
        <v>0</v>
      </c>
      <c r="F18" s="91">
        <f t="shared" si="1"/>
        <v>0</v>
      </c>
    </row>
    <row r="19" spans="1:8" ht="25.5" customHeight="1" x14ac:dyDescent="0.25">
      <c r="A19" s="89" t="s">
        <v>154</v>
      </c>
      <c r="B19" s="103" t="s">
        <v>217</v>
      </c>
      <c r="C19" s="90">
        <v>1</v>
      </c>
      <c r="D19" s="91">
        <f>'Adv. Sênior'!D141</f>
        <v>0</v>
      </c>
      <c r="E19" s="91">
        <f t="shared" si="0"/>
        <v>0</v>
      </c>
      <c r="F19" s="91">
        <f t="shared" si="1"/>
        <v>0</v>
      </c>
    </row>
    <row r="20" spans="1:8" ht="25.5" customHeight="1" x14ac:dyDescent="0.25">
      <c r="A20" s="89" t="s">
        <v>155</v>
      </c>
      <c r="B20" s="103" t="s">
        <v>218</v>
      </c>
      <c r="C20" s="90">
        <v>1</v>
      </c>
      <c r="D20" s="91">
        <f>'Adv. Auxiliar'!D141</f>
        <v>0</v>
      </c>
      <c r="E20" s="91">
        <f t="shared" si="0"/>
        <v>0</v>
      </c>
      <c r="F20" s="91">
        <f t="shared" si="1"/>
        <v>0</v>
      </c>
    </row>
    <row r="21" spans="1:8" ht="25.5" customHeight="1" x14ac:dyDescent="0.25">
      <c r="A21" s="89" t="s">
        <v>156</v>
      </c>
      <c r="B21" s="103" t="s">
        <v>219</v>
      </c>
      <c r="C21" s="90">
        <v>1</v>
      </c>
      <c r="D21" s="91">
        <f>'Adm. Auxiliar'!D141</f>
        <v>0</v>
      </c>
      <c r="E21" s="91">
        <f t="shared" si="0"/>
        <v>0</v>
      </c>
      <c r="F21" s="91">
        <f t="shared" si="1"/>
        <v>0</v>
      </c>
    </row>
    <row r="22" spans="1:8" ht="25.5" customHeight="1" x14ac:dyDescent="0.25">
      <c r="A22" s="89" t="s">
        <v>157</v>
      </c>
      <c r="B22" s="103" t="s">
        <v>220</v>
      </c>
      <c r="C22" s="90">
        <v>5</v>
      </c>
      <c r="D22" s="91">
        <f>'Assist. Adm.'!D141</f>
        <v>0</v>
      </c>
      <c r="E22" s="91">
        <f t="shared" si="0"/>
        <v>0</v>
      </c>
      <c r="F22" s="91">
        <f t="shared" si="1"/>
        <v>0</v>
      </c>
    </row>
    <row r="23" spans="1:8" ht="25.5" customHeight="1" x14ac:dyDescent="0.25">
      <c r="A23" s="89" t="s">
        <v>158</v>
      </c>
      <c r="B23" s="103" t="s">
        <v>221</v>
      </c>
      <c r="C23" s="90">
        <v>5</v>
      </c>
      <c r="D23" s="91">
        <f>'Téc. Sênior'!D141</f>
        <v>0</v>
      </c>
      <c r="E23" s="91">
        <f t="shared" si="0"/>
        <v>0</v>
      </c>
      <c r="F23" s="91">
        <f t="shared" si="1"/>
        <v>0</v>
      </c>
    </row>
    <row r="24" spans="1:8" ht="25.5" customHeight="1" x14ac:dyDescent="0.25">
      <c r="A24" s="89" t="s">
        <v>181</v>
      </c>
      <c r="B24" s="103" t="s">
        <v>222</v>
      </c>
      <c r="C24" s="90">
        <v>5</v>
      </c>
      <c r="D24" s="91">
        <f>'Téc. Pleno'!D141</f>
        <v>0</v>
      </c>
      <c r="E24" s="91">
        <f t="shared" si="0"/>
        <v>0</v>
      </c>
      <c r="F24" s="91">
        <f t="shared" si="1"/>
        <v>0</v>
      </c>
    </row>
    <row r="25" spans="1:8" ht="20.25" customHeight="1" x14ac:dyDescent="0.25">
      <c r="A25" s="193" t="s">
        <v>125</v>
      </c>
      <c r="B25" s="193"/>
      <c r="C25" s="193"/>
      <c r="D25" s="193"/>
      <c r="E25" s="92" t="e">
        <f>E14+#REF!+E15+E16+E17+E18+E19+E20+E23+E24</f>
        <v>#REF!</v>
      </c>
      <c r="F25" s="92">
        <f>SUM(F14:F24)</f>
        <v>0</v>
      </c>
      <c r="G25" s="93"/>
      <c r="H25" s="93"/>
    </row>
    <row r="26" spans="1:8" ht="20.25" customHeight="1" x14ac:dyDescent="0.25">
      <c r="A26" s="192"/>
      <c r="B26" s="192"/>
      <c r="C26" s="192"/>
      <c r="D26" s="192"/>
      <c r="E26" s="192"/>
      <c r="F26" s="192"/>
      <c r="G26" s="93"/>
      <c r="H26" s="93"/>
    </row>
    <row r="27" spans="1:8" ht="27" customHeight="1" x14ac:dyDescent="0.25">
      <c r="A27" s="195" t="s">
        <v>122</v>
      </c>
      <c r="B27" s="195"/>
      <c r="C27" s="195"/>
      <c r="D27" s="195"/>
      <c r="E27" s="195"/>
      <c r="F27" s="195"/>
    </row>
    <row r="28" spans="1:8" ht="50.25" customHeight="1" x14ac:dyDescent="0.25">
      <c r="A28" s="191" t="s">
        <v>1</v>
      </c>
      <c r="B28" s="191" t="s">
        <v>121</v>
      </c>
      <c r="C28" s="87" t="s">
        <v>132</v>
      </c>
      <c r="D28" s="87" t="s">
        <v>118</v>
      </c>
      <c r="E28" s="87" t="s">
        <v>119</v>
      </c>
      <c r="F28" s="87" t="s">
        <v>120</v>
      </c>
    </row>
    <row r="29" spans="1:8" x14ac:dyDescent="0.25">
      <c r="A29" s="191"/>
      <c r="B29" s="191"/>
      <c r="C29" s="87" t="s">
        <v>126</v>
      </c>
      <c r="D29" s="88" t="s">
        <v>127</v>
      </c>
      <c r="E29" s="88" t="s">
        <v>128</v>
      </c>
      <c r="F29" s="88" t="s">
        <v>129</v>
      </c>
    </row>
    <row r="30" spans="1:8" ht="25.5" customHeight="1" x14ac:dyDescent="0.25">
      <c r="A30" s="89" t="s">
        <v>34</v>
      </c>
      <c r="B30" s="94" t="s">
        <v>143</v>
      </c>
      <c r="C30" s="95">
        <v>36</v>
      </c>
      <c r="D30" s="96">
        <f>'Deslocamentos Aéreo'!D25</f>
        <v>0</v>
      </c>
      <c r="E30" s="96">
        <f>(D30*C30)/12</f>
        <v>0</v>
      </c>
      <c r="F30" s="96">
        <f>D30*C30</f>
        <v>0</v>
      </c>
    </row>
    <row r="31" spans="1:8" ht="25.5" customHeight="1" x14ac:dyDescent="0.25">
      <c r="A31" s="89" t="s">
        <v>41</v>
      </c>
      <c r="B31" s="94" t="s">
        <v>144</v>
      </c>
      <c r="C31" s="95">
        <v>2</v>
      </c>
      <c r="D31" s="96">
        <f>'Deslocamento Terrestre'!D25</f>
        <v>0</v>
      </c>
      <c r="E31" s="96">
        <f>(D31*C31)/12</f>
        <v>0</v>
      </c>
      <c r="F31" s="96">
        <f>D31*C31</f>
        <v>0</v>
      </c>
    </row>
    <row r="32" spans="1:8" ht="25.5" customHeight="1" x14ac:dyDescent="0.25">
      <c r="A32" s="89" t="s">
        <v>56</v>
      </c>
      <c r="B32" s="94" t="s">
        <v>145</v>
      </c>
      <c r="C32" s="97">
        <v>72</v>
      </c>
      <c r="D32" s="96">
        <f>Diárias!D25</f>
        <v>0</v>
      </c>
      <c r="E32" s="96">
        <f>(D32*C32)/12</f>
        <v>0</v>
      </c>
      <c r="F32" s="96">
        <f>D32*C32</f>
        <v>0</v>
      </c>
    </row>
    <row r="33" spans="1:6" x14ac:dyDescent="0.25">
      <c r="A33" s="192"/>
      <c r="B33" s="192"/>
      <c r="C33" s="192"/>
      <c r="D33" s="192"/>
      <c r="E33" s="192"/>
      <c r="F33" s="192"/>
    </row>
    <row r="34" spans="1:6" x14ac:dyDescent="0.25">
      <c r="A34" s="194" t="s">
        <v>123</v>
      </c>
      <c r="B34" s="194"/>
      <c r="C34" s="194"/>
      <c r="D34" s="194"/>
      <c r="E34" s="98">
        <f>SUM(E30:E32)</f>
        <v>0</v>
      </c>
      <c r="F34" s="98">
        <f>SUM(F30:F32)</f>
        <v>0</v>
      </c>
    </row>
    <row r="35" spans="1:6" x14ac:dyDescent="0.25">
      <c r="A35" s="192"/>
      <c r="B35" s="192"/>
      <c r="C35" s="192"/>
      <c r="D35" s="192"/>
      <c r="E35" s="192"/>
      <c r="F35" s="192"/>
    </row>
    <row r="36" spans="1:6" ht="15" customHeight="1" x14ac:dyDescent="0.25">
      <c r="A36" s="194" t="s">
        <v>159</v>
      </c>
      <c r="B36" s="194"/>
      <c r="C36" s="194"/>
      <c r="D36" s="194"/>
      <c r="E36" s="98">
        <f>E24+E34</f>
        <v>0</v>
      </c>
      <c r="F36" s="98">
        <f>F25+F34</f>
        <v>0</v>
      </c>
    </row>
    <row r="37" spans="1:6" x14ac:dyDescent="0.25">
      <c r="A37" s="192"/>
      <c r="B37" s="192"/>
      <c r="C37" s="192"/>
      <c r="D37" s="192"/>
      <c r="E37" s="192"/>
      <c r="F37" s="192"/>
    </row>
    <row r="38" spans="1:6" ht="18" customHeight="1" x14ac:dyDescent="0.25">
      <c r="A38" s="194" t="s">
        <v>124</v>
      </c>
      <c r="B38" s="194"/>
      <c r="C38" s="194"/>
      <c r="D38" s="194"/>
      <c r="E38" s="194"/>
      <c r="F38" s="99">
        <f>F36</f>
        <v>0</v>
      </c>
    </row>
    <row r="39" spans="1:6" hidden="1" x14ac:dyDescent="0.25"/>
  </sheetData>
  <sheetProtection selectLockedCells="1"/>
  <mergeCells count="19">
    <mergeCell ref="A7:B7"/>
    <mergeCell ref="C7:D7"/>
    <mergeCell ref="A8:B8"/>
    <mergeCell ref="C8:D8"/>
    <mergeCell ref="A11:F11"/>
    <mergeCell ref="A10:F10"/>
    <mergeCell ref="A12:A13"/>
    <mergeCell ref="A26:F26"/>
    <mergeCell ref="A25:D25"/>
    <mergeCell ref="B12:B13"/>
    <mergeCell ref="A38:E38"/>
    <mergeCell ref="A37:F37"/>
    <mergeCell ref="A33:F33"/>
    <mergeCell ref="A27:F27"/>
    <mergeCell ref="A28:A29"/>
    <mergeCell ref="A36:D36"/>
    <mergeCell ref="A35:F35"/>
    <mergeCell ref="A34:D34"/>
    <mergeCell ref="B28:B29"/>
  </mergeCells>
  <pageMargins left="0.511811024" right="0.511811024" top="0.78740157499999996" bottom="0.78740157499999996" header="0.31496062000000002" footer="0.31496062000000002"/>
  <pageSetup paperSize="9" scale="57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zoomScale="85" zoomScaleNormal="85" workbookViewId="0">
      <selection activeCell="D15" sqref="D15"/>
    </sheetView>
  </sheetViews>
  <sheetFormatPr defaultColWidth="9.109375" defaultRowHeight="13.8" x14ac:dyDescent="0.25"/>
  <cols>
    <col min="1" max="1" width="6.109375" style="63" customWidth="1"/>
    <col min="2" max="2" width="45.5546875" style="63" customWidth="1"/>
    <col min="3" max="3" width="20.88671875" style="63" customWidth="1"/>
    <col min="4" max="4" width="28" style="63" customWidth="1"/>
    <col min="5" max="16384" width="9.109375" style="63"/>
  </cols>
  <sheetData>
    <row r="1" spans="1:4" x14ac:dyDescent="0.25">
      <c r="A1" s="104" t="s">
        <v>204</v>
      </c>
      <c r="B1" s="64"/>
      <c r="C1" s="64"/>
      <c r="D1" s="65"/>
    </row>
    <row r="2" spans="1:4" x14ac:dyDescent="0.25">
      <c r="A2" s="104" t="s">
        <v>205</v>
      </c>
      <c r="B2" s="64"/>
      <c r="C2" s="64"/>
      <c r="D2" s="65"/>
    </row>
    <row r="3" spans="1:4" x14ac:dyDescent="0.25">
      <c r="A3" s="104" t="s">
        <v>206</v>
      </c>
      <c r="B3" s="64"/>
      <c r="C3" s="64"/>
      <c r="D3" s="65"/>
    </row>
    <row r="4" spans="1:4" x14ac:dyDescent="0.25">
      <c r="A4" s="104" t="s">
        <v>207</v>
      </c>
      <c r="B4" s="64"/>
      <c r="C4" s="64"/>
      <c r="D4" s="65"/>
    </row>
    <row r="5" spans="1:4" x14ac:dyDescent="0.25">
      <c r="A5" s="104" t="s">
        <v>208</v>
      </c>
      <c r="B5" s="66"/>
      <c r="C5" s="66"/>
      <c r="D5" s="67"/>
    </row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>
      <c r="A9" s="4"/>
      <c r="B9" s="4"/>
      <c r="C9" s="4"/>
      <c r="D9" s="4"/>
    </row>
    <row r="10" spans="1:4" x14ac:dyDescent="0.25">
      <c r="A10" s="164" t="s">
        <v>3</v>
      </c>
      <c r="B10" s="164"/>
      <c r="C10" s="164"/>
      <c r="D10" s="164"/>
    </row>
    <row r="11" spans="1:4" ht="27.6" x14ac:dyDescent="0.25">
      <c r="A11" s="152" t="s">
        <v>4</v>
      </c>
      <c r="B11" s="152"/>
      <c r="C11" s="5" t="s">
        <v>5</v>
      </c>
      <c r="D11" s="5" t="s">
        <v>6</v>
      </c>
    </row>
    <row r="12" spans="1:4" x14ac:dyDescent="0.25">
      <c r="A12" s="168" t="s">
        <v>166</v>
      </c>
      <c r="B12" s="169"/>
      <c r="C12" s="68" t="s">
        <v>7</v>
      </c>
      <c r="D12" s="69">
        <v>10</v>
      </c>
    </row>
    <row r="13" spans="1:4" x14ac:dyDescent="0.25">
      <c r="A13" s="6"/>
      <c r="B13" s="6"/>
      <c r="C13" s="6"/>
      <c r="D13" s="7"/>
    </row>
    <row r="14" spans="1:4" x14ac:dyDescent="0.25">
      <c r="A14" s="1"/>
      <c r="B14" s="1"/>
      <c r="C14" s="1"/>
      <c r="D14" s="1"/>
    </row>
    <row r="15" spans="1:4" x14ac:dyDescent="0.25">
      <c r="A15" s="62" t="s">
        <v>8</v>
      </c>
      <c r="B15" s="151" t="s">
        <v>9</v>
      </c>
      <c r="C15" s="151"/>
      <c r="D15" s="8"/>
    </row>
    <row r="16" spans="1:4" x14ac:dyDescent="0.25">
      <c r="A16" s="62" t="s">
        <v>10</v>
      </c>
      <c r="B16" s="151" t="s">
        <v>11</v>
      </c>
      <c r="C16" s="151"/>
      <c r="D16" s="9" t="s">
        <v>12</v>
      </c>
    </row>
    <row r="17" spans="1:4" x14ac:dyDescent="0.25">
      <c r="A17" s="62" t="s">
        <v>13</v>
      </c>
      <c r="B17" s="151" t="s">
        <v>14</v>
      </c>
      <c r="C17" s="151"/>
      <c r="D17" s="10"/>
    </row>
    <row r="18" spans="1:4" x14ac:dyDescent="0.25">
      <c r="A18" s="62" t="s">
        <v>15</v>
      </c>
      <c r="B18" s="127" t="s">
        <v>16</v>
      </c>
      <c r="C18" s="129"/>
      <c r="D18" s="10"/>
    </row>
    <row r="19" spans="1:4" x14ac:dyDescent="0.25">
      <c r="A19" s="62" t="s">
        <v>17</v>
      </c>
      <c r="B19" s="151" t="s">
        <v>18</v>
      </c>
      <c r="C19" s="151"/>
      <c r="D19" s="11">
        <v>12</v>
      </c>
    </row>
    <row r="20" spans="1:4" x14ac:dyDescent="0.25">
      <c r="A20" s="1"/>
      <c r="B20" s="1"/>
      <c r="C20" s="12"/>
      <c r="D20" s="1"/>
    </row>
    <row r="21" spans="1:4" x14ac:dyDescent="0.25">
      <c r="A21" s="131" t="s">
        <v>19</v>
      </c>
      <c r="B21" s="131"/>
      <c r="C21" s="131"/>
      <c r="D21" s="131"/>
    </row>
    <row r="22" spans="1:4" x14ac:dyDescent="0.25">
      <c r="A22" s="152" t="s">
        <v>20</v>
      </c>
      <c r="B22" s="152"/>
      <c r="C22" s="152"/>
      <c r="D22" s="152"/>
    </row>
    <row r="23" spans="1:4" ht="27.6" x14ac:dyDescent="0.25">
      <c r="A23" s="62">
        <v>1</v>
      </c>
      <c r="B23" s="151" t="s">
        <v>21</v>
      </c>
      <c r="C23" s="151"/>
      <c r="D23" s="13" t="s">
        <v>161</v>
      </c>
    </row>
    <row r="24" spans="1:4" x14ac:dyDescent="0.25">
      <c r="A24" s="62">
        <v>2</v>
      </c>
      <c r="B24" s="151" t="s">
        <v>22</v>
      </c>
      <c r="C24" s="151"/>
      <c r="D24" s="11" t="s">
        <v>108</v>
      </c>
    </row>
    <row r="25" spans="1:4" x14ac:dyDescent="0.25">
      <c r="A25" s="62">
        <v>3</v>
      </c>
      <c r="B25" s="151" t="s">
        <v>23</v>
      </c>
      <c r="C25" s="151"/>
      <c r="D25" s="14"/>
    </row>
    <row r="26" spans="1:4" ht="39.75" customHeight="1" x14ac:dyDescent="0.25">
      <c r="A26" s="62">
        <v>4</v>
      </c>
      <c r="B26" s="151" t="s">
        <v>24</v>
      </c>
      <c r="C26" s="151"/>
      <c r="D26" s="11" t="s">
        <v>162</v>
      </c>
    </row>
    <row r="27" spans="1:4" x14ac:dyDescent="0.25">
      <c r="A27" s="62">
        <v>5</v>
      </c>
      <c r="B27" s="151" t="s">
        <v>25</v>
      </c>
      <c r="C27" s="151"/>
      <c r="D27" s="15"/>
    </row>
    <row r="28" spans="1:4" x14ac:dyDescent="0.25">
      <c r="A28" s="1"/>
      <c r="B28" s="1"/>
      <c r="C28" s="1"/>
      <c r="D28" s="2"/>
    </row>
    <row r="29" spans="1:4" x14ac:dyDescent="0.25">
      <c r="A29" s="1"/>
      <c r="B29" s="1"/>
      <c r="C29" s="1"/>
      <c r="D29" s="2"/>
    </row>
    <row r="30" spans="1:4" x14ac:dyDescent="0.25">
      <c r="A30" s="131" t="s">
        <v>26</v>
      </c>
      <c r="B30" s="131"/>
      <c r="C30" s="131"/>
      <c r="D30" s="131"/>
    </row>
    <row r="31" spans="1:4" x14ac:dyDescent="0.25">
      <c r="A31" s="57">
        <v>1</v>
      </c>
      <c r="B31" s="152" t="s">
        <v>27</v>
      </c>
      <c r="C31" s="152"/>
      <c r="D31" s="57" t="s">
        <v>28</v>
      </c>
    </row>
    <row r="32" spans="1:4" x14ac:dyDescent="0.25">
      <c r="A32" s="16" t="s">
        <v>8</v>
      </c>
      <c r="B32" s="151" t="s">
        <v>29</v>
      </c>
      <c r="C32" s="151"/>
      <c r="D32" s="17"/>
    </row>
    <row r="33" spans="1:7" x14ac:dyDescent="0.25">
      <c r="A33" s="16" t="s">
        <v>10</v>
      </c>
      <c r="B33" s="151" t="s">
        <v>30</v>
      </c>
      <c r="C33" s="151"/>
      <c r="D33" s="70">
        <v>0</v>
      </c>
    </row>
    <row r="34" spans="1:7" x14ac:dyDescent="0.25">
      <c r="A34" s="153" t="s">
        <v>31</v>
      </c>
      <c r="B34" s="154"/>
      <c r="C34" s="155"/>
      <c r="D34" s="18">
        <f>SUM(D32:D33)</f>
        <v>0</v>
      </c>
    </row>
    <row r="35" spans="1:7" ht="33.75" customHeight="1" x14ac:dyDescent="0.25">
      <c r="A35" s="156" t="s">
        <v>188</v>
      </c>
      <c r="B35" s="157"/>
      <c r="C35" s="157"/>
      <c r="D35" s="157"/>
    </row>
    <row r="36" spans="1:7" x14ac:dyDescent="0.25">
      <c r="A36" s="158"/>
      <c r="B36" s="159"/>
      <c r="C36" s="159"/>
      <c r="D36" s="159"/>
    </row>
    <row r="37" spans="1:7" x14ac:dyDescent="0.25">
      <c r="A37" s="158" t="s">
        <v>32</v>
      </c>
      <c r="B37" s="159"/>
      <c r="C37" s="159"/>
      <c r="D37" s="159"/>
    </row>
    <row r="38" spans="1:7" ht="24.75" customHeight="1" x14ac:dyDescent="0.25">
      <c r="A38" s="115" t="s">
        <v>33</v>
      </c>
      <c r="B38" s="116"/>
      <c r="C38" s="116"/>
      <c r="D38" s="116"/>
    </row>
    <row r="39" spans="1:7" ht="27.6" x14ac:dyDescent="0.25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x14ac:dyDescent="0.2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0</v>
      </c>
    </row>
    <row r="41" spans="1:7" ht="27.6" x14ac:dyDescent="0.25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0</v>
      </c>
    </row>
    <row r="42" spans="1:7" x14ac:dyDescent="0.25">
      <c r="A42" s="108" t="s">
        <v>37</v>
      </c>
      <c r="B42" s="108"/>
      <c r="C42" s="23">
        <f>SUM(C40:C41)</f>
        <v>0.11107777777777778</v>
      </c>
      <c r="D42" s="24">
        <f>SUM(D40:D41)</f>
        <v>0</v>
      </c>
    </row>
    <row r="43" spans="1:7" ht="27.6" x14ac:dyDescent="0.25">
      <c r="A43" s="19" t="s">
        <v>13</v>
      </c>
      <c r="B43" s="20" t="s">
        <v>38</v>
      </c>
      <c r="C43" s="21">
        <f>C42*C59</f>
        <v>3.7544288888888888E-2</v>
      </c>
      <c r="D43" s="22">
        <f>D34*C43</f>
        <v>0</v>
      </c>
    </row>
    <row r="44" spans="1:7" x14ac:dyDescent="0.25">
      <c r="A44" s="108" t="s">
        <v>39</v>
      </c>
      <c r="B44" s="108"/>
      <c r="C44" s="23">
        <f>SUM(C42:C43)</f>
        <v>0.14862206666666666</v>
      </c>
      <c r="D44" s="24">
        <f>SUM(D42:D43)</f>
        <v>0</v>
      </c>
    </row>
    <row r="45" spans="1:7" ht="58.5" customHeight="1" x14ac:dyDescent="0.25">
      <c r="A45" s="132" t="s">
        <v>191</v>
      </c>
      <c r="B45" s="133"/>
      <c r="C45" s="133"/>
      <c r="D45" s="134"/>
      <c r="G45" s="71"/>
    </row>
    <row r="46" spans="1:7" ht="34.5" customHeight="1" x14ac:dyDescent="0.25">
      <c r="A46" s="135" t="s">
        <v>192</v>
      </c>
      <c r="B46" s="136"/>
      <c r="C46" s="136"/>
      <c r="D46" s="137"/>
    </row>
    <row r="47" spans="1:7" ht="81" customHeight="1" x14ac:dyDescent="0.25">
      <c r="A47" s="138" t="s">
        <v>193</v>
      </c>
      <c r="B47" s="139"/>
      <c r="C47" s="139"/>
      <c r="D47" s="140"/>
    </row>
    <row r="48" spans="1:7" x14ac:dyDescent="0.25">
      <c r="A48" s="60"/>
      <c r="B48" s="61"/>
      <c r="C48" s="61"/>
      <c r="D48" s="61"/>
    </row>
    <row r="49" spans="1:4" ht="35.25" customHeight="1" x14ac:dyDescent="0.25">
      <c r="A49" s="130" t="s">
        <v>40</v>
      </c>
      <c r="B49" s="131"/>
      <c r="C49" s="131"/>
      <c r="D49" s="131"/>
    </row>
    <row r="50" spans="1:4" ht="15" customHeight="1" x14ac:dyDescent="0.25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 x14ac:dyDescent="0.25">
      <c r="A51" s="26" t="s">
        <v>8</v>
      </c>
      <c r="B51" s="27" t="s">
        <v>43</v>
      </c>
      <c r="C51" s="28">
        <f>Coordenador!C51</f>
        <v>0.2</v>
      </c>
      <c r="D51" s="29">
        <f>D34*C51</f>
        <v>0</v>
      </c>
    </row>
    <row r="52" spans="1:4" x14ac:dyDescent="0.25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0</v>
      </c>
    </row>
    <row r="53" spans="1:4" ht="15" customHeight="1" x14ac:dyDescent="0.25">
      <c r="A53" s="26" t="s">
        <v>13</v>
      </c>
      <c r="B53" s="27" t="s">
        <v>45</v>
      </c>
      <c r="C53" s="30">
        <f>Coordenador!C53</f>
        <v>0</v>
      </c>
      <c r="D53" s="29">
        <f>D34*C53</f>
        <v>0</v>
      </c>
    </row>
    <row r="54" spans="1:4" x14ac:dyDescent="0.25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0</v>
      </c>
    </row>
    <row r="55" spans="1:4" x14ac:dyDescent="0.25">
      <c r="A55" s="26" t="s">
        <v>17</v>
      </c>
      <c r="B55" s="27" t="s">
        <v>47</v>
      </c>
      <c r="C55" s="72">
        <f>Coordenador!C55</f>
        <v>0.01</v>
      </c>
      <c r="D55" s="29">
        <f>D34*C55</f>
        <v>0</v>
      </c>
    </row>
    <row r="56" spans="1:4" x14ac:dyDescent="0.25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0</v>
      </c>
    </row>
    <row r="57" spans="1:4" x14ac:dyDescent="0.25">
      <c r="A57" s="26" t="s">
        <v>50</v>
      </c>
      <c r="B57" s="27" t="s">
        <v>51</v>
      </c>
      <c r="C57" s="28">
        <f>Coordenador!C57</f>
        <v>2E-3</v>
      </c>
      <c r="D57" s="29">
        <f>D34*C57</f>
        <v>0</v>
      </c>
    </row>
    <row r="58" spans="1:4" x14ac:dyDescent="0.25">
      <c r="A58" s="26" t="s">
        <v>52</v>
      </c>
      <c r="B58" s="27" t="s">
        <v>53</v>
      </c>
      <c r="C58" s="72">
        <f>Coordenador!C58</f>
        <v>0.08</v>
      </c>
      <c r="D58" s="29">
        <f>D34*C58</f>
        <v>0</v>
      </c>
    </row>
    <row r="59" spans="1:4" x14ac:dyDescent="0.25">
      <c r="A59" s="141" t="s">
        <v>54</v>
      </c>
      <c r="B59" s="141"/>
      <c r="C59" s="31">
        <f>SUM(C51:C58)</f>
        <v>0.33800000000000002</v>
      </c>
      <c r="D59" s="32">
        <f>SUM(D51:D58)</f>
        <v>0</v>
      </c>
    </row>
    <row r="60" spans="1:4" ht="35.25" customHeight="1" x14ac:dyDescent="0.25">
      <c r="A60" s="132" t="s">
        <v>194</v>
      </c>
      <c r="B60" s="133"/>
      <c r="C60" s="133"/>
      <c r="D60" s="134"/>
    </row>
    <row r="61" spans="1:4" ht="35.25" customHeight="1" x14ac:dyDescent="0.25">
      <c r="A61" s="135" t="s">
        <v>195</v>
      </c>
      <c r="B61" s="136"/>
      <c r="C61" s="136"/>
      <c r="D61" s="137"/>
    </row>
    <row r="62" spans="1:4" ht="35.25" customHeight="1" x14ac:dyDescent="0.25">
      <c r="A62" s="142" t="s">
        <v>196</v>
      </c>
      <c r="B62" s="139"/>
      <c r="C62" s="139"/>
      <c r="D62" s="140"/>
    </row>
    <row r="63" spans="1:4" x14ac:dyDescent="0.25">
      <c r="A63" s="61"/>
      <c r="B63" s="61"/>
      <c r="C63" s="61"/>
      <c r="D63" s="61"/>
    </row>
    <row r="64" spans="1:4" ht="20.25" customHeight="1" x14ac:dyDescent="0.25">
      <c r="A64" s="130" t="s">
        <v>55</v>
      </c>
      <c r="B64" s="131"/>
      <c r="C64" s="131"/>
      <c r="D64" s="131"/>
    </row>
    <row r="65" spans="1:4" ht="27.6" x14ac:dyDescent="0.25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 x14ac:dyDescent="0.25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1.4" x14ac:dyDescent="0.25">
      <c r="A67" s="62" t="s">
        <v>10</v>
      </c>
      <c r="B67" s="102" t="s">
        <v>210</v>
      </c>
      <c r="C67" s="75"/>
      <c r="D67" s="82">
        <f>C67*22</f>
        <v>0</v>
      </c>
    </row>
    <row r="68" spans="1:4" ht="27.6" x14ac:dyDescent="0.25">
      <c r="A68" s="62" t="s">
        <v>13</v>
      </c>
      <c r="B68" s="33" t="s">
        <v>211</v>
      </c>
      <c r="C68" s="145"/>
      <c r="D68" s="146"/>
    </row>
    <row r="69" spans="1:4" ht="27.6" x14ac:dyDescent="0.25">
      <c r="A69" s="62" t="s">
        <v>15</v>
      </c>
      <c r="B69" s="33" t="s">
        <v>197</v>
      </c>
      <c r="C69" s="147"/>
      <c r="D69" s="148"/>
    </row>
    <row r="70" spans="1:4" ht="27.6" x14ac:dyDescent="0.25">
      <c r="A70" s="62" t="s">
        <v>17</v>
      </c>
      <c r="B70" s="33" t="s">
        <v>197</v>
      </c>
      <c r="C70" s="145"/>
      <c r="D70" s="146"/>
    </row>
    <row r="71" spans="1:4" ht="38.25" customHeight="1" x14ac:dyDescent="0.25">
      <c r="A71" s="62" t="s">
        <v>48</v>
      </c>
      <c r="B71" s="33" t="s">
        <v>197</v>
      </c>
      <c r="C71" s="149"/>
      <c r="D71" s="150"/>
    </row>
    <row r="72" spans="1:4" x14ac:dyDescent="0.25">
      <c r="A72" s="34"/>
      <c r="B72" s="55" t="s">
        <v>60</v>
      </c>
      <c r="C72" s="143">
        <f>D66+D67+C68+C69+C70+C71</f>
        <v>0</v>
      </c>
      <c r="D72" s="144"/>
    </row>
    <row r="73" spans="1:4" ht="36" customHeight="1" x14ac:dyDescent="0.25">
      <c r="A73" s="160" t="s">
        <v>212</v>
      </c>
      <c r="B73" s="161"/>
      <c r="C73" s="161"/>
      <c r="D73" s="161"/>
    </row>
    <row r="74" spans="1:4" x14ac:dyDescent="0.25">
      <c r="A74" s="125"/>
      <c r="B74" s="126"/>
      <c r="C74" s="126"/>
      <c r="D74" s="126"/>
    </row>
    <row r="75" spans="1:4" ht="36.75" customHeight="1" x14ac:dyDescent="0.25">
      <c r="A75" s="123" t="s">
        <v>61</v>
      </c>
      <c r="B75" s="124"/>
      <c r="C75" s="124"/>
      <c r="D75" s="124"/>
    </row>
    <row r="76" spans="1:4" ht="27.6" x14ac:dyDescent="0.25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7.6" x14ac:dyDescent="0.25">
      <c r="A77" s="54" t="s">
        <v>34</v>
      </c>
      <c r="B77" s="35" t="s">
        <v>35</v>
      </c>
      <c r="C77" s="36">
        <f>C44</f>
        <v>0.14862206666666666</v>
      </c>
      <c r="D77" s="37">
        <f>D44</f>
        <v>0</v>
      </c>
    </row>
    <row r="78" spans="1:4" x14ac:dyDescent="0.25">
      <c r="A78" s="54" t="s">
        <v>41</v>
      </c>
      <c r="B78" s="35" t="s">
        <v>42</v>
      </c>
      <c r="C78" s="36">
        <f>C59</f>
        <v>0.33800000000000002</v>
      </c>
      <c r="D78" s="37">
        <f>D59</f>
        <v>0</v>
      </c>
    </row>
    <row r="79" spans="1:4" x14ac:dyDescent="0.25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x14ac:dyDescent="0.25">
      <c r="A80" s="108" t="s">
        <v>63</v>
      </c>
      <c r="B80" s="108"/>
      <c r="C80" s="38" t="s">
        <v>0</v>
      </c>
      <c r="D80" s="18">
        <f>SUM(D77:D79)</f>
        <v>0</v>
      </c>
    </row>
    <row r="81" spans="1:4" x14ac:dyDescent="0.25">
      <c r="A81" s="39"/>
      <c r="B81" s="40"/>
      <c r="C81" s="40"/>
      <c r="D81" s="40"/>
    </row>
    <row r="82" spans="1:4" x14ac:dyDescent="0.25">
      <c r="A82" s="39"/>
      <c r="B82" s="40"/>
      <c r="C82" s="40"/>
      <c r="D82" s="40"/>
    </row>
    <row r="83" spans="1:4" ht="31.5" customHeight="1" x14ac:dyDescent="0.25">
      <c r="A83" s="123" t="s">
        <v>64</v>
      </c>
      <c r="B83" s="124"/>
      <c r="C83" s="124"/>
      <c r="D83" s="124"/>
    </row>
    <row r="84" spans="1:4" x14ac:dyDescent="0.25">
      <c r="A84" s="56">
        <v>3</v>
      </c>
      <c r="B84" s="56" t="s">
        <v>65</v>
      </c>
      <c r="C84" s="56" t="s">
        <v>36</v>
      </c>
      <c r="D84" s="56" t="s">
        <v>28</v>
      </c>
    </row>
    <row r="85" spans="1:4" x14ac:dyDescent="0.25">
      <c r="A85" s="54" t="s">
        <v>8</v>
      </c>
      <c r="B85" s="105" t="s">
        <v>66</v>
      </c>
      <c r="C85" s="52">
        <f>Coordenador!C85</f>
        <v>4.1999999999999997E-3</v>
      </c>
      <c r="D85" s="14">
        <f t="shared" ref="D85:D90" si="0">D$34*C85</f>
        <v>0</v>
      </c>
    </row>
    <row r="86" spans="1:4" ht="63.6" x14ac:dyDescent="0.25">
      <c r="A86" s="54" t="s">
        <v>10</v>
      </c>
      <c r="B86" s="105" t="s">
        <v>223</v>
      </c>
      <c r="C86" s="52">
        <f>Coordenador!C86</f>
        <v>3.3599999999999998E-4</v>
      </c>
      <c r="D86" s="14">
        <f t="shared" si="0"/>
        <v>0</v>
      </c>
    </row>
    <row r="87" spans="1:4" ht="63.6" x14ac:dyDescent="0.25">
      <c r="A87" s="54" t="s">
        <v>13</v>
      </c>
      <c r="B87" s="105" t="s">
        <v>224</v>
      </c>
      <c r="C87" s="52">
        <f>Coordenador!C87</f>
        <v>5.6784000000000001E-4</v>
      </c>
      <c r="D87" s="14">
        <f t="shared" si="0"/>
        <v>0</v>
      </c>
    </row>
    <row r="88" spans="1:4" x14ac:dyDescent="0.25">
      <c r="A88" s="54" t="s">
        <v>15</v>
      </c>
      <c r="B88" s="105" t="s">
        <v>67</v>
      </c>
      <c r="C88" s="52">
        <f>Coordenador!C88</f>
        <v>1.9400000000000001E-2</v>
      </c>
      <c r="D88" s="14">
        <f t="shared" si="0"/>
        <v>0</v>
      </c>
    </row>
    <row r="89" spans="1:4" ht="63.6" x14ac:dyDescent="0.25">
      <c r="A89" s="54" t="s">
        <v>17</v>
      </c>
      <c r="B89" s="105" t="s">
        <v>225</v>
      </c>
      <c r="C89" s="52">
        <f>Coordenador!C89</f>
        <v>6.5572000000000009E-3</v>
      </c>
      <c r="D89" s="14">
        <f t="shared" si="0"/>
        <v>0</v>
      </c>
    </row>
    <row r="90" spans="1:4" ht="63.6" x14ac:dyDescent="0.25">
      <c r="A90" s="54" t="s">
        <v>48</v>
      </c>
      <c r="B90" s="105" t="s">
        <v>226</v>
      </c>
      <c r="C90" s="52">
        <f>Coordenador!C90</f>
        <v>2.6228800000000002E-3</v>
      </c>
      <c r="D90" s="14">
        <f t="shared" si="0"/>
        <v>0</v>
      </c>
    </row>
    <row r="91" spans="1:4" x14ac:dyDescent="0.25">
      <c r="A91" s="108" t="s">
        <v>68</v>
      </c>
      <c r="B91" s="108"/>
      <c r="C91" s="44">
        <f>SUM(C85:C90)</f>
        <v>3.3683919999999999E-2</v>
      </c>
      <c r="D91" s="18">
        <f>SUM(D85:D90)</f>
        <v>0</v>
      </c>
    </row>
    <row r="92" spans="1:4" x14ac:dyDescent="0.25">
      <c r="A92" s="60"/>
      <c r="B92" s="61"/>
      <c r="C92" s="61"/>
      <c r="D92" s="61"/>
    </row>
    <row r="93" spans="1:4" x14ac:dyDescent="0.25">
      <c r="A93" s="123" t="s">
        <v>69</v>
      </c>
      <c r="B93" s="124"/>
      <c r="C93" s="124"/>
      <c r="D93" s="124"/>
    </row>
    <row r="94" spans="1:4" x14ac:dyDescent="0.25">
      <c r="A94" s="4"/>
      <c r="B94" s="4"/>
      <c r="C94" s="4"/>
      <c r="D94" s="4"/>
    </row>
    <row r="95" spans="1:4" ht="63.75" customHeight="1" x14ac:dyDescent="0.25">
      <c r="A95" s="127" t="s">
        <v>198</v>
      </c>
      <c r="B95" s="128"/>
      <c r="C95" s="128"/>
      <c r="D95" s="129"/>
    </row>
    <row r="96" spans="1:4" x14ac:dyDescent="0.25">
      <c r="A96" s="58"/>
      <c r="B96" s="59"/>
      <c r="C96" s="59"/>
      <c r="D96" s="59"/>
    </row>
    <row r="97" spans="1:4" ht="39" customHeight="1" x14ac:dyDescent="0.25">
      <c r="A97" s="123" t="s">
        <v>70</v>
      </c>
      <c r="B97" s="124"/>
      <c r="C97" s="124"/>
      <c r="D97" s="124"/>
    </row>
    <row r="98" spans="1:4" x14ac:dyDescent="0.2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1.4" x14ac:dyDescent="0.2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0</v>
      </c>
    </row>
    <row r="100" spans="1:4" x14ac:dyDescent="0.25">
      <c r="A100" s="54" t="s">
        <v>10</v>
      </c>
      <c r="B100" s="35" t="s">
        <v>73</v>
      </c>
      <c r="C100" s="43">
        <f>Coordenador!C100</f>
        <v>0</v>
      </c>
      <c r="D100" s="14">
        <f t="shared" si="1"/>
        <v>0</v>
      </c>
    </row>
    <row r="101" spans="1:4" ht="27.6" x14ac:dyDescent="0.25">
      <c r="A101" s="54" t="s">
        <v>13</v>
      </c>
      <c r="B101" s="35" t="s">
        <v>74</v>
      </c>
      <c r="C101" s="43">
        <f>Coordenador!C101</f>
        <v>0</v>
      </c>
      <c r="D101" s="14">
        <f t="shared" si="1"/>
        <v>0</v>
      </c>
    </row>
    <row r="102" spans="1:4" ht="27.6" x14ac:dyDescent="0.25">
      <c r="A102" s="54" t="s">
        <v>15</v>
      </c>
      <c r="B102" s="35" t="s">
        <v>75</v>
      </c>
      <c r="C102" s="43">
        <f>Coordenador!C102</f>
        <v>0</v>
      </c>
      <c r="D102" s="14">
        <f t="shared" si="1"/>
        <v>0</v>
      </c>
    </row>
    <row r="103" spans="1:4" ht="27.6" x14ac:dyDescent="0.25">
      <c r="A103" s="54" t="s">
        <v>17</v>
      </c>
      <c r="B103" s="35" t="s">
        <v>76</v>
      </c>
      <c r="C103" s="43">
        <f>Coordenador!C103</f>
        <v>0</v>
      </c>
      <c r="D103" s="14">
        <f t="shared" si="1"/>
        <v>0</v>
      </c>
    </row>
    <row r="104" spans="1:4" ht="27.6" x14ac:dyDescent="0.25">
      <c r="A104" s="54" t="s">
        <v>48</v>
      </c>
      <c r="B104" s="35" t="s">
        <v>77</v>
      </c>
      <c r="C104" s="43">
        <f>Coordenador!C104</f>
        <v>0</v>
      </c>
      <c r="D104" s="14">
        <f t="shared" si="1"/>
        <v>0</v>
      </c>
    </row>
    <row r="105" spans="1:4" x14ac:dyDescent="0.25">
      <c r="A105" s="108" t="s">
        <v>78</v>
      </c>
      <c r="B105" s="108"/>
      <c r="C105" s="44">
        <f>SUM(C99:C104)</f>
        <v>9.9537037037037021E-2</v>
      </c>
      <c r="D105" s="18">
        <f>SUM(D99:D104)</f>
        <v>0</v>
      </c>
    </row>
    <row r="106" spans="1:4" x14ac:dyDescent="0.25">
      <c r="A106" s="60"/>
      <c r="B106" s="61"/>
      <c r="C106" s="61"/>
      <c r="D106" s="61"/>
    </row>
    <row r="107" spans="1:4" ht="48.75" customHeight="1" x14ac:dyDescent="0.25">
      <c r="A107" s="130" t="s">
        <v>79</v>
      </c>
      <c r="B107" s="131"/>
      <c r="C107" s="131"/>
      <c r="D107" s="131"/>
    </row>
    <row r="108" spans="1:4" ht="27.6" x14ac:dyDescent="0.25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 x14ac:dyDescent="0.25">
      <c r="A109" s="54" t="s">
        <v>71</v>
      </c>
      <c r="B109" s="35" t="s">
        <v>81</v>
      </c>
      <c r="C109" s="36">
        <f>C105</f>
        <v>9.9537037037037021E-2</v>
      </c>
      <c r="D109" s="37">
        <f>D105</f>
        <v>0</v>
      </c>
    </row>
    <row r="110" spans="1:4" x14ac:dyDescent="0.25">
      <c r="A110" s="108" t="s">
        <v>82</v>
      </c>
      <c r="B110" s="108"/>
      <c r="C110" s="38" t="s">
        <v>0</v>
      </c>
      <c r="D110" s="18">
        <f>SUM(D109:D109)</f>
        <v>0</v>
      </c>
    </row>
    <row r="111" spans="1:4" x14ac:dyDescent="0.25">
      <c r="A111" s="60"/>
      <c r="B111" s="61"/>
      <c r="C111" s="61"/>
      <c r="D111" s="61"/>
    </row>
    <row r="112" spans="1:4" x14ac:dyDescent="0.25">
      <c r="A112" s="123" t="s">
        <v>83</v>
      </c>
      <c r="B112" s="124"/>
      <c r="C112" s="124"/>
      <c r="D112" s="124"/>
    </row>
    <row r="113" spans="1:4" x14ac:dyDescent="0.25">
      <c r="A113" s="57">
        <v>5</v>
      </c>
      <c r="B113" s="111" t="s">
        <v>84</v>
      </c>
      <c r="C113" s="111"/>
      <c r="D113" s="57" t="s">
        <v>28</v>
      </c>
    </row>
    <row r="114" spans="1:4" x14ac:dyDescent="0.25">
      <c r="A114" s="54" t="s">
        <v>8</v>
      </c>
      <c r="B114" s="112" t="s">
        <v>85</v>
      </c>
      <c r="C114" s="112"/>
      <c r="D114" s="37"/>
    </row>
    <row r="115" spans="1:4" x14ac:dyDescent="0.25">
      <c r="A115" s="54" t="s">
        <v>10</v>
      </c>
      <c r="B115" s="112" t="s">
        <v>86</v>
      </c>
      <c r="C115" s="112"/>
      <c r="D115" s="37"/>
    </row>
    <row r="116" spans="1:4" x14ac:dyDescent="0.25">
      <c r="A116" s="54" t="s">
        <v>13</v>
      </c>
      <c r="B116" s="112" t="s">
        <v>30</v>
      </c>
      <c r="C116" s="112"/>
      <c r="D116" s="37"/>
    </row>
    <row r="117" spans="1:4" x14ac:dyDescent="0.25">
      <c r="A117" s="34"/>
      <c r="B117" s="108" t="s">
        <v>87</v>
      </c>
      <c r="C117" s="108"/>
      <c r="D117" s="18">
        <f>SUM(D114:D116)</f>
        <v>0</v>
      </c>
    </row>
    <row r="118" spans="1:4" x14ac:dyDescent="0.25">
      <c r="A118" s="113" t="s">
        <v>200</v>
      </c>
      <c r="B118" s="114"/>
      <c r="C118" s="114"/>
      <c r="D118" s="114"/>
    </row>
    <row r="119" spans="1:4" x14ac:dyDescent="0.25">
      <c r="A119" s="115"/>
      <c r="B119" s="116"/>
      <c r="C119" s="116"/>
      <c r="D119" s="116"/>
    </row>
    <row r="120" spans="1:4" x14ac:dyDescent="0.25">
      <c r="A120" s="117" t="s">
        <v>88</v>
      </c>
      <c r="B120" s="117"/>
      <c r="C120" s="117"/>
      <c r="D120" s="117"/>
    </row>
    <row r="121" spans="1:4" x14ac:dyDescent="0.2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 x14ac:dyDescent="0.25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 x14ac:dyDescent="0.25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x14ac:dyDescent="0.25">
      <c r="A124" s="16" t="s">
        <v>13</v>
      </c>
      <c r="B124" s="3" t="s">
        <v>92</v>
      </c>
      <c r="C124" s="46">
        <f>SUM(C125:C127)</f>
        <v>0</v>
      </c>
      <c r="D124" s="47">
        <f>((D139+D122+D123)/(1-C124))*C124</f>
        <v>0</v>
      </c>
    </row>
    <row r="125" spans="1:4" x14ac:dyDescent="0.25">
      <c r="A125" s="33"/>
      <c r="B125" s="3" t="s">
        <v>93</v>
      </c>
      <c r="C125" s="43">
        <f>Coordenador!C125</f>
        <v>0</v>
      </c>
      <c r="D125" s="45">
        <f>((D139+D122+D123)/(1-C124))*C125</f>
        <v>0</v>
      </c>
    </row>
    <row r="126" spans="1:4" x14ac:dyDescent="0.25">
      <c r="A126" s="33"/>
      <c r="B126" s="3" t="s">
        <v>94</v>
      </c>
      <c r="C126" s="48">
        <f>Coordenador!C126</f>
        <v>0</v>
      </c>
      <c r="D126" s="45">
        <f>((D139+D122+D123)/(1-C124))*C126</f>
        <v>0</v>
      </c>
    </row>
    <row r="127" spans="1:4" x14ac:dyDescent="0.25">
      <c r="A127" s="33"/>
      <c r="B127" s="3" t="s">
        <v>95</v>
      </c>
      <c r="C127" s="43">
        <f>Coordenador!C127</f>
        <v>0</v>
      </c>
      <c r="D127" s="45">
        <f>((D139+D122+D123)/(1-C124))*C127</f>
        <v>0</v>
      </c>
    </row>
    <row r="128" spans="1:4" x14ac:dyDescent="0.25">
      <c r="A128" s="34"/>
      <c r="B128" s="55" t="s">
        <v>96</v>
      </c>
      <c r="C128" s="44"/>
      <c r="D128" s="18">
        <f>D122+D123+D124</f>
        <v>0</v>
      </c>
    </row>
    <row r="129" spans="1:4" ht="27" customHeight="1" x14ac:dyDescent="0.25">
      <c r="A129" s="118" t="s">
        <v>201</v>
      </c>
      <c r="B129" s="119"/>
      <c r="C129" s="119"/>
      <c r="D129" s="119"/>
    </row>
    <row r="130" spans="1:4" ht="35.25" customHeight="1" x14ac:dyDescent="0.25">
      <c r="A130" s="120" t="s">
        <v>202</v>
      </c>
      <c r="B130" s="121"/>
      <c r="C130" s="121"/>
      <c r="D130" s="121"/>
    </row>
    <row r="131" spans="1:4" x14ac:dyDescent="0.25">
      <c r="A131" s="49"/>
      <c r="B131" s="49"/>
      <c r="C131" s="49"/>
      <c r="D131" s="49"/>
    </row>
    <row r="132" spans="1:4" ht="18.75" customHeight="1" x14ac:dyDescent="0.25">
      <c r="A132" s="122" t="s">
        <v>97</v>
      </c>
      <c r="B132" s="122"/>
      <c r="C132" s="122"/>
      <c r="D132" s="122"/>
    </row>
    <row r="133" spans="1:4" x14ac:dyDescent="0.25">
      <c r="A133" s="34"/>
      <c r="B133" s="110" t="s">
        <v>98</v>
      </c>
      <c r="C133" s="110"/>
      <c r="D133" s="56" t="s">
        <v>99</v>
      </c>
    </row>
    <row r="134" spans="1:4" x14ac:dyDescent="0.25">
      <c r="A134" s="50" t="s">
        <v>8</v>
      </c>
      <c r="B134" s="109" t="s">
        <v>100</v>
      </c>
      <c r="C134" s="109"/>
      <c r="D134" s="37">
        <f>D34</f>
        <v>0</v>
      </c>
    </row>
    <row r="135" spans="1:4" x14ac:dyDescent="0.25">
      <c r="A135" s="50" t="s">
        <v>10</v>
      </c>
      <c r="B135" s="109" t="s">
        <v>101</v>
      </c>
      <c r="C135" s="109"/>
      <c r="D135" s="37">
        <f>D80</f>
        <v>0</v>
      </c>
    </row>
    <row r="136" spans="1:4" x14ac:dyDescent="0.25">
      <c r="A136" s="50" t="s">
        <v>13</v>
      </c>
      <c r="B136" s="109" t="s">
        <v>102</v>
      </c>
      <c r="C136" s="109"/>
      <c r="D136" s="37">
        <f>D91</f>
        <v>0</v>
      </c>
    </row>
    <row r="137" spans="1:4" x14ac:dyDescent="0.25">
      <c r="A137" s="50" t="s">
        <v>15</v>
      </c>
      <c r="B137" s="109" t="s">
        <v>103</v>
      </c>
      <c r="C137" s="109"/>
      <c r="D137" s="14">
        <f>D110</f>
        <v>0</v>
      </c>
    </row>
    <row r="138" spans="1:4" x14ac:dyDescent="0.25">
      <c r="A138" s="50" t="s">
        <v>17</v>
      </c>
      <c r="B138" s="109" t="s">
        <v>104</v>
      </c>
      <c r="C138" s="109"/>
      <c r="D138" s="37">
        <f>D117</f>
        <v>0</v>
      </c>
    </row>
    <row r="139" spans="1:4" x14ac:dyDescent="0.25">
      <c r="A139" s="108" t="s">
        <v>105</v>
      </c>
      <c r="B139" s="108"/>
      <c r="C139" s="108"/>
      <c r="D139" s="18">
        <f>SUM(D134:D138)</f>
        <v>0</v>
      </c>
    </row>
    <row r="140" spans="1:4" x14ac:dyDescent="0.25">
      <c r="A140" s="50" t="s">
        <v>48</v>
      </c>
      <c r="B140" s="107" t="s">
        <v>106</v>
      </c>
      <c r="C140" s="107"/>
      <c r="D140" s="37">
        <f>D128</f>
        <v>0</v>
      </c>
    </row>
    <row r="141" spans="1:4" x14ac:dyDescent="0.25">
      <c r="A141" s="108" t="s">
        <v>107</v>
      </c>
      <c r="B141" s="108"/>
      <c r="C141" s="108"/>
      <c r="D141" s="18">
        <f>TRUNC((D139+D140),2)</f>
        <v>0</v>
      </c>
    </row>
    <row r="142" spans="1:4" ht="24.75" customHeight="1" x14ac:dyDescent="0.25">
      <c r="A142" s="167" t="s">
        <v>203</v>
      </c>
      <c r="B142" s="167"/>
      <c r="C142" s="167"/>
      <c r="D142" s="167"/>
    </row>
  </sheetData>
  <sheetProtection selectLockedCells="1"/>
  <mergeCells count="78">
    <mergeCell ref="A73:D73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142:D142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75" fitToHeight="4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view="pageBreakPreview" zoomScale="90" zoomScaleNormal="85" zoomScaleSheetLayoutView="90" workbookViewId="0">
      <selection activeCell="A12" sqref="A12:B12"/>
    </sheetView>
  </sheetViews>
  <sheetFormatPr defaultColWidth="0" defaultRowHeight="13.8" zeroHeight="1" x14ac:dyDescent="0.25"/>
  <cols>
    <col min="1" max="1" width="6.109375" style="63" customWidth="1"/>
    <col min="2" max="2" width="45.5546875" style="63" customWidth="1"/>
    <col min="3" max="3" width="20.88671875" style="63" customWidth="1"/>
    <col min="4" max="4" width="28" style="63" customWidth="1"/>
    <col min="5" max="6" width="0" style="63" hidden="1"/>
    <col min="7" max="16384" width="9.109375" style="63" hidden="1"/>
  </cols>
  <sheetData>
    <row r="1" spans="1:4" x14ac:dyDescent="0.25">
      <c r="A1" s="104" t="s">
        <v>204</v>
      </c>
      <c r="B1" s="64"/>
      <c r="C1" s="64"/>
      <c r="D1" s="65"/>
    </row>
    <row r="2" spans="1:4" x14ac:dyDescent="0.25">
      <c r="A2" s="104" t="s">
        <v>205</v>
      </c>
      <c r="B2" s="64"/>
      <c r="C2" s="64"/>
      <c r="D2" s="65"/>
    </row>
    <row r="3" spans="1:4" x14ac:dyDescent="0.25">
      <c r="A3" s="104" t="s">
        <v>206</v>
      </c>
      <c r="B3" s="64"/>
      <c r="C3" s="64"/>
      <c r="D3" s="65"/>
    </row>
    <row r="4" spans="1:4" x14ac:dyDescent="0.25">
      <c r="A4" s="104" t="s">
        <v>207</v>
      </c>
      <c r="B4" s="64"/>
      <c r="C4" s="64"/>
      <c r="D4" s="65"/>
    </row>
    <row r="5" spans="1:4" x14ac:dyDescent="0.25">
      <c r="A5" s="104" t="s">
        <v>208</v>
      </c>
      <c r="B5" s="66"/>
      <c r="C5" s="66"/>
      <c r="D5" s="67"/>
    </row>
    <row r="6" spans="1:4" x14ac:dyDescent="0.25"/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>
      <c r="A9" s="4"/>
      <c r="B9" s="4"/>
      <c r="C9" s="4"/>
      <c r="D9" s="4"/>
    </row>
    <row r="10" spans="1:4" x14ac:dyDescent="0.25">
      <c r="A10" s="164" t="s">
        <v>3</v>
      </c>
      <c r="B10" s="164"/>
      <c r="C10" s="164"/>
      <c r="D10" s="164"/>
    </row>
    <row r="11" spans="1:4" ht="27.6" x14ac:dyDescent="0.25">
      <c r="A11" s="152" t="s">
        <v>4</v>
      </c>
      <c r="B11" s="152"/>
      <c r="C11" s="5" t="s">
        <v>5</v>
      </c>
      <c r="D11" s="5" t="s">
        <v>6</v>
      </c>
    </row>
    <row r="12" spans="1:4" x14ac:dyDescent="0.25">
      <c r="A12" s="168" t="s">
        <v>167</v>
      </c>
      <c r="B12" s="169"/>
      <c r="C12" s="68" t="s">
        <v>7</v>
      </c>
      <c r="D12" s="69">
        <v>22</v>
      </c>
    </row>
    <row r="13" spans="1:4" x14ac:dyDescent="0.25">
      <c r="A13" s="6"/>
      <c r="B13" s="6"/>
      <c r="C13" s="6"/>
      <c r="D13" s="7"/>
    </row>
    <row r="14" spans="1:4" x14ac:dyDescent="0.25">
      <c r="A14" s="1"/>
      <c r="B14" s="1"/>
      <c r="C14" s="1"/>
      <c r="D14" s="1"/>
    </row>
    <row r="15" spans="1:4" x14ac:dyDescent="0.25">
      <c r="A15" s="62" t="s">
        <v>8</v>
      </c>
      <c r="B15" s="151" t="s">
        <v>9</v>
      </c>
      <c r="C15" s="151"/>
      <c r="D15" s="8"/>
    </row>
    <row r="16" spans="1:4" x14ac:dyDescent="0.25">
      <c r="A16" s="62" t="s">
        <v>10</v>
      </c>
      <c r="B16" s="151" t="s">
        <v>11</v>
      </c>
      <c r="C16" s="151"/>
      <c r="D16" s="9" t="s">
        <v>12</v>
      </c>
    </row>
    <row r="17" spans="1:4" x14ac:dyDescent="0.25">
      <c r="A17" s="62" t="s">
        <v>13</v>
      </c>
      <c r="B17" s="151" t="s">
        <v>14</v>
      </c>
      <c r="C17" s="151"/>
      <c r="D17" s="10"/>
    </row>
    <row r="18" spans="1:4" x14ac:dyDescent="0.25">
      <c r="A18" s="62" t="s">
        <v>15</v>
      </c>
      <c r="B18" s="127" t="s">
        <v>16</v>
      </c>
      <c r="C18" s="129"/>
      <c r="D18" s="10"/>
    </row>
    <row r="19" spans="1:4" x14ac:dyDescent="0.25">
      <c r="A19" s="62" t="s">
        <v>17</v>
      </c>
      <c r="B19" s="151" t="s">
        <v>18</v>
      </c>
      <c r="C19" s="151"/>
      <c r="D19" s="11">
        <v>12</v>
      </c>
    </row>
    <row r="20" spans="1:4" x14ac:dyDescent="0.25">
      <c r="A20" s="1"/>
      <c r="B20" s="1"/>
      <c r="C20" s="12"/>
      <c r="D20" s="1"/>
    </row>
    <row r="21" spans="1:4" x14ac:dyDescent="0.25">
      <c r="A21" s="131" t="s">
        <v>19</v>
      </c>
      <c r="B21" s="131"/>
      <c r="C21" s="131"/>
      <c r="D21" s="131"/>
    </row>
    <row r="22" spans="1:4" x14ac:dyDescent="0.25">
      <c r="A22" s="152" t="s">
        <v>20</v>
      </c>
      <c r="B22" s="152"/>
      <c r="C22" s="152"/>
      <c r="D22" s="152"/>
    </row>
    <row r="23" spans="1:4" ht="27.6" x14ac:dyDescent="0.25">
      <c r="A23" s="62">
        <v>1</v>
      </c>
      <c r="B23" s="151" t="s">
        <v>21</v>
      </c>
      <c r="C23" s="151"/>
      <c r="D23" s="13" t="s">
        <v>161</v>
      </c>
    </row>
    <row r="24" spans="1:4" x14ac:dyDescent="0.25">
      <c r="A24" s="62">
        <v>2</v>
      </c>
      <c r="B24" s="151" t="s">
        <v>22</v>
      </c>
      <c r="C24" s="151"/>
      <c r="D24" s="11" t="s">
        <v>108</v>
      </c>
    </row>
    <row r="25" spans="1:4" x14ac:dyDescent="0.25">
      <c r="A25" s="62">
        <v>3</v>
      </c>
      <c r="B25" s="151" t="s">
        <v>23</v>
      </c>
      <c r="C25" s="151"/>
      <c r="D25" s="14"/>
    </row>
    <row r="26" spans="1:4" ht="39.75" customHeight="1" x14ac:dyDescent="0.25">
      <c r="A26" s="62">
        <v>4</v>
      </c>
      <c r="B26" s="151" t="s">
        <v>24</v>
      </c>
      <c r="C26" s="151"/>
      <c r="D26" s="11" t="s">
        <v>164</v>
      </c>
    </row>
    <row r="27" spans="1:4" x14ac:dyDescent="0.25">
      <c r="A27" s="62">
        <v>5</v>
      </c>
      <c r="B27" s="151" t="s">
        <v>25</v>
      </c>
      <c r="C27" s="151"/>
      <c r="D27" s="15"/>
    </row>
    <row r="28" spans="1:4" x14ac:dyDescent="0.25">
      <c r="A28" s="1"/>
      <c r="B28" s="1"/>
      <c r="C28" s="1"/>
      <c r="D28" s="2"/>
    </row>
    <row r="29" spans="1:4" x14ac:dyDescent="0.25">
      <c r="A29" s="1"/>
      <c r="B29" s="1"/>
      <c r="C29" s="1"/>
      <c r="D29" s="2"/>
    </row>
    <row r="30" spans="1:4" x14ac:dyDescent="0.25">
      <c r="A30" s="131" t="s">
        <v>26</v>
      </c>
      <c r="B30" s="131"/>
      <c r="C30" s="131"/>
      <c r="D30" s="131"/>
    </row>
    <row r="31" spans="1:4" x14ac:dyDescent="0.25">
      <c r="A31" s="57">
        <v>1</v>
      </c>
      <c r="B31" s="152" t="s">
        <v>27</v>
      </c>
      <c r="C31" s="152"/>
      <c r="D31" s="57" t="s">
        <v>28</v>
      </c>
    </row>
    <row r="32" spans="1:4" x14ac:dyDescent="0.25">
      <c r="A32" s="16" t="s">
        <v>8</v>
      </c>
      <c r="B32" s="151" t="s">
        <v>29</v>
      </c>
      <c r="C32" s="151"/>
      <c r="D32" s="17"/>
    </row>
    <row r="33" spans="1:6" x14ac:dyDescent="0.25">
      <c r="A33" s="16" t="s">
        <v>10</v>
      </c>
      <c r="B33" s="151" t="s">
        <v>30</v>
      </c>
      <c r="C33" s="151"/>
      <c r="D33" s="70">
        <v>0</v>
      </c>
    </row>
    <row r="34" spans="1:6" x14ac:dyDescent="0.25">
      <c r="A34" s="153" t="s">
        <v>31</v>
      </c>
      <c r="B34" s="154"/>
      <c r="C34" s="155"/>
      <c r="D34" s="18">
        <f>SUM(D32:D33)</f>
        <v>0</v>
      </c>
    </row>
    <row r="35" spans="1:6" ht="33.75" customHeight="1" x14ac:dyDescent="0.25">
      <c r="A35" s="156" t="s">
        <v>188</v>
      </c>
      <c r="B35" s="157"/>
      <c r="C35" s="157"/>
      <c r="D35" s="157"/>
    </row>
    <row r="36" spans="1:6" x14ac:dyDescent="0.25">
      <c r="A36" s="158"/>
      <c r="B36" s="159"/>
      <c r="C36" s="159"/>
      <c r="D36" s="159"/>
    </row>
    <row r="37" spans="1:6" x14ac:dyDescent="0.25">
      <c r="A37" s="158" t="s">
        <v>32</v>
      </c>
      <c r="B37" s="159"/>
      <c r="C37" s="159"/>
      <c r="D37" s="159"/>
    </row>
    <row r="38" spans="1:6" ht="24.75" customHeight="1" x14ac:dyDescent="0.25">
      <c r="A38" s="115" t="s">
        <v>33</v>
      </c>
      <c r="B38" s="116"/>
      <c r="C38" s="116"/>
      <c r="D38" s="116"/>
    </row>
    <row r="39" spans="1:6" ht="27.6" x14ac:dyDescent="0.25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x14ac:dyDescent="0.2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0</v>
      </c>
    </row>
    <row r="41" spans="1:6" ht="27.6" x14ac:dyDescent="0.25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0</v>
      </c>
    </row>
    <row r="42" spans="1:6" x14ac:dyDescent="0.25">
      <c r="A42" s="108" t="s">
        <v>37</v>
      </c>
      <c r="B42" s="108"/>
      <c r="C42" s="23">
        <f>SUM(C40:C41)</f>
        <v>0.11107777777777778</v>
      </c>
      <c r="D42" s="24">
        <f>SUM(D40:D41)</f>
        <v>0</v>
      </c>
    </row>
    <row r="43" spans="1:6" ht="27.6" x14ac:dyDescent="0.25">
      <c r="A43" s="19" t="s">
        <v>13</v>
      </c>
      <c r="B43" s="20" t="s">
        <v>38</v>
      </c>
      <c r="C43" s="21">
        <f>C42*C59</f>
        <v>3.7544288888888888E-2</v>
      </c>
      <c r="D43" s="22">
        <f>D34*C43</f>
        <v>0</v>
      </c>
    </row>
    <row r="44" spans="1:6" x14ac:dyDescent="0.25">
      <c r="A44" s="108" t="s">
        <v>39</v>
      </c>
      <c r="B44" s="108"/>
      <c r="C44" s="23">
        <f>SUM(C42:C43)</f>
        <v>0.14862206666666666</v>
      </c>
      <c r="D44" s="24">
        <f>SUM(D42:D43)</f>
        <v>0</v>
      </c>
    </row>
    <row r="45" spans="1:6" ht="58.5" customHeight="1" x14ac:dyDescent="0.25">
      <c r="A45" s="132" t="s">
        <v>191</v>
      </c>
      <c r="B45" s="133"/>
      <c r="C45" s="133"/>
      <c r="D45" s="134"/>
      <c r="F45" s="71"/>
    </row>
    <row r="46" spans="1:6" ht="34.5" customHeight="1" x14ac:dyDescent="0.25">
      <c r="A46" s="135" t="s">
        <v>192</v>
      </c>
      <c r="B46" s="136"/>
      <c r="C46" s="136"/>
      <c r="D46" s="137"/>
    </row>
    <row r="47" spans="1:6" ht="81" customHeight="1" x14ac:dyDescent="0.25">
      <c r="A47" s="138" t="s">
        <v>193</v>
      </c>
      <c r="B47" s="139"/>
      <c r="C47" s="139"/>
      <c r="D47" s="140"/>
    </row>
    <row r="48" spans="1:6" x14ac:dyDescent="0.25">
      <c r="A48" s="60"/>
      <c r="B48" s="61"/>
      <c r="C48" s="61"/>
      <c r="D48" s="61"/>
    </row>
    <row r="49" spans="1:4" ht="35.25" customHeight="1" x14ac:dyDescent="0.25">
      <c r="A49" s="130" t="s">
        <v>40</v>
      </c>
      <c r="B49" s="131"/>
      <c r="C49" s="131"/>
      <c r="D49" s="131"/>
    </row>
    <row r="50" spans="1:4" ht="15" customHeight="1" x14ac:dyDescent="0.25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 x14ac:dyDescent="0.25">
      <c r="A51" s="26" t="s">
        <v>8</v>
      </c>
      <c r="B51" s="27" t="s">
        <v>43</v>
      </c>
      <c r="C51" s="28">
        <f>Coordenador!C51</f>
        <v>0.2</v>
      </c>
      <c r="D51" s="29">
        <f>D34*C51</f>
        <v>0</v>
      </c>
    </row>
    <row r="52" spans="1:4" x14ac:dyDescent="0.25">
      <c r="A52" s="26" t="s">
        <v>10</v>
      </c>
      <c r="B52" s="27" t="s">
        <v>44</v>
      </c>
      <c r="C52" s="28">
        <f>Coordenador!C52</f>
        <v>2.5000000000000001E-2</v>
      </c>
      <c r="D52" s="29">
        <f>D34*C52</f>
        <v>0</v>
      </c>
    </row>
    <row r="53" spans="1:4" ht="15" customHeight="1" x14ac:dyDescent="0.25">
      <c r="A53" s="26" t="s">
        <v>13</v>
      </c>
      <c r="B53" s="27" t="s">
        <v>45</v>
      </c>
      <c r="C53" s="30">
        <f>Coordenador!C53</f>
        <v>0</v>
      </c>
      <c r="D53" s="29">
        <f>D34*C53</f>
        <v>0</v>
      </c>
    </row>
    <row r="54" spans="1:4" x14ac:dyDescent="0.25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0</v>
      </c>
    </row>
    <row r="55" spans="1:4" x14ac:dyDescent="0.25">
      <c r="A55" s="26" t="s">
        <v>17</v>
      </c>
      <c r="B55" s="27" t="s">
        <v>47</v>
      </c>
      <c r="C55" s="72">
        <f>Coordenador!C55</f>
        <v>0.01</v>
      </c>
      <c r="D55" s="29">
        <f>D34*C55</f>
        <v>0</v>
      </c>
    </row>
    <row r="56" spans="1:4" x14ac:dyDescent="0.25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0</v>
      </c>
    </row>
    <row r="57" spans="1:4" x14ac:dyDescent="0.25">
      <c r="A57" s="26" t="s">
        <v>50</v>
      </c>
      <c r="B57" s="27" t="s">
        <v>51</v>
      </c>
      <c r="C57" s="28">
        <f>Coordenador!C57</f>
        <v>2E-3</v>
      </c>
      <c r="D57" s="29">
        <f>D34*C57</f>
        <v>0</v>
      </c>
    </row>
    <row r="58" spans="1:4" x14ac:dyDescent="0.25">
      <c r="A58" s="26" t="s">
        <v>52</v>
      </c>
      <c r="B58" s="27" t="s">
        <v>53</v>
      </c>
      <c r="C58" s="72">
        <f>Coordenador!C58</f>
        <v>0.08</v>
      </c>
      <c r="D58" s="29">
        <f>D34*C58</f>
        <v>0</v>
      </c>
    </row>
    <row r="59" spans="1:4" x14ac:dyDescent="0.25">
      <c r="A59" s="141" t="s">
        <v>54</v>
      </c>
      <c r="B59" s="141"/>
      <c r="C59" s="31">
        <f>SUM(C51:C58)</f>
        <v>0.33800000000000002</v>
      </c>
      <c r="D59" s="32">
        <f>SUM(D51:D58)</f>
        <v>0</v>
      </c>
    </row>
    <row r="60" spans="1:4" ht="35.25" customHeight="1" x14ac:dyDescent="0.25">
      <c r="A60" s="132" t="s">
        <v>194</v>
      </c>
      <c r="B60" s="133"/>
      <c r="C60" s="133"/>
      <c r="D60" s="134"/>
    </row>
    <row r="61" spans="1:4" ht="35.25" customHeight="1" x14ac:dyDescent="0.25">
      <c r="A61" s="135" t="s">
        <v>195</v>
      </c>
      <c r="B61" s="136"/>
      <c r="C61" s="136"/>
      <c r="D61" s="137"/>
    </row>
    <row r="62" spans="1:4" ht="35.25" customHeight="1" x14ac:dyDescent="0.25">
      <c r="A62" s="142" t="s">
        <v>196</v>
      </c>
      <c r="B62" s="139"/>
      <c r="C62" s="139"/>
      <c r="D62" s="140"/>
    </row>
    <row r="63" spans="1:4" x14ac:dyDescent="0.25">
      <c r="A63" s="61"/>
      <c r="B63" s="61"/>
      <c r="C63" s="61"/>
      <c r="D63" s="61"/>
    </row>
    <row r="64" spans="1:4" ht="20.25" customHeight="1" x14ac:dyDescent="0.25">
      <c r="A64" s="130" t="s">
        <v>55</v>
      </c>
      <c r="B64" s="131"/>
      <c r="C64" s="131"/>
      <c r="D64" s="131"/>
    </row>
    <row r="65" spans="1:4" ht="27.6" x14ac:dyDescent="0.25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 x14ac:dyDescent="0.25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1.4" x14ac:dyDescent="0.25">
      <c r="A67" s="62" t="s">
        <v>10</v>
      </c>
      <c r="B67" s="102" t="s">
        <v>210</v>
      </c>
      <c r="C67" s="75"/>
      <c r="D67" s="82">
        <f>C67*22</f>
        <v>0</v>
      </c>
    </row>
    <row r="68" spans="1:4" ht="27.6" x14ac:dyDescent="0.25">
      <c r="A68" s="62" t="s">
        <v>13</v>
      </c>
      <c r="B68" s="33" t="s">
        <v>211</v>
      </c>
      <c r="C68" s="145"/>
      <c r="D68" s="146"/>
    </row>
    <row r="69" spans="1:4" ht="27.6" x14ac:dyDescent="0.25">
      <c r="A69" s="62" t="s">
        <v>15</v>
      </c>
      <c r="B69" s="33" t="s">
        <v>197</v>
      </c>
      <c r="C69" s="147"/>
      <c r="D69" s="148"/>
    </row>
    <row r="70" spans="1:4" ht="27.6" x14ac:dyDescent="0.25">
      <c r="A70" s="62" t="s">
        <v>17</v>
      </c>
      <c r="B70" s="33" t="s">
        <v>197</v>
      </c>
      <c r="C70" s="145"/>
      <c r="D70" s="146"/>
    </row>
    <row r="71" spans="1:4" ht="38.25" customHeight="1" x14ac:dyDescent="0.25">
      <c r="A71" s="62" t="s">
        <v>48</v>
      </c>
      <c r="B71" s="33" t="s">
        <v>197</v>
      </c>
      <c r="C71" s="149"/>
      <c r="D71" s="150"/>
    </row>
    <row r="72" spans="1:4" x14ac:dyDescent="0.25">
      <c r="A72" s="34"/>
      <c r="B72" s="55" t="s">
        <v>60</v>
      </c>
      <c r="C72" s="143">
        <f>D66+D67+C68+C69+C70+C71</f>
        <v>0</v>
      </c>
      <c r="D72" s="144"/>
    </row>
    <row r="73" spans="1:4" ht="36" customHeight="1" x14ac:dyDescent="0.25">
      <c r="A73" s="160" t="s">
        <v>212</v>
      </c>
      <c r="B73" s="161"/>
      <c r="C73" s="161"/>
      <c r="D73" s="161"/>
    </row>
    <row r="74" spans="1:4" x14ac:dyDescent="0.25">
      <c r="A74" s="125"/>
      <c r="B74" s="126"/>
      <c r="C74" s="126"/>
      <c r="D74" s="126"/>
    </row>
    <row r="75" spans="1:4" ht="36.75" customHeight="1" x14ac:dyDescent="0.25">
      <c r="A75" s="123" t="s">
        <v>61</v>
      </c>
      <c r="B75" s="124"/>
      <c r="C75" s="124"/>
      <c r="D75" s="124"/>
    </row>
    <row r="76" spans="1:4" ht="27.6" x14ac:dyDescent="0.25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7.6" x14ac:dyDescent="0.25">
      <c r="A77" s="54" t="s">
        <v>34</v>
      </c>
      <c r="B77" s="35" t="s">
        <v>35</v>
      </c>
      <c r="C77" s="36">
        <f>C44</f>
        <v>0.14862206666666666</v>
      </c>
      <c r="D77" s="37">
        <f>D44</f>
        <v>0</v>
      </c>
    </row>
    <row r="78" spans="1:4" x14ac:dyDescent="0.25">
      <c r="A78" s="54" t="s">
        <v>41</v>
      </c>
      <c r="B78" s="35" t="s">
        <v>42</v>
      </c>
      <c r="C78" s="36">
        <f>C59</f>
        <v>0.33800000000000002</v>
      </c>
      <c r="D78" s="37">
        <f>D59</f>
        <v>0</v>
      </c>
    </row>
    <row r="79" spans="1:4" x14ac:dyDescent="0.25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x14ac:dyDescent="0.25">
      <c r="A80" s="108" t="s">
        <v>63</v>
      </c>
      <c r="B80" s="108"/>
      <c r="C80" s="38" t="s">
        <v>0</v>
      </c>
      <c r="D80" s="18">
        <f>SUM(D77:D79)</f>
        <v>0</v>
      </c>
    </row>
    <row r="81" spans="1:4" x14ac:dyDescent="0.25">
      <c r="A81" s="39"/>
      <c r="B81" s="40"/>
      <c r="C81" s="40"/>
      <c r="D81" s="40"/>
    </row>
    <row r="82" spans="1:4" x14ac:dyDescent="0.25">
      <c r="A82" s="39"/>
      <c r="B82" s="40"/>
      <c r="C82" s="40"/>
      <c r="D82" s="40"/>
    </row>
    <row r="83" spans="1:4" ht="31.5" customHeight="1" x14ac:dyDescent="0.25">
      <c r="A83" s="123" t="s">
        <v>64</v>
      </c>
      <c r="B83" s="124"/>
      <c r="C83" s="124"/>
      <c r="D83" s="124"/>
    </row>
    <row r="84" spans="1:4" x14ac:dyDescent="0.25">
      <c r="A84" s="56">
        <v>3</v>
      </c>
      <c r="B84" s="56" t="s">
        <v>65</v>
      </c>
      <c r="C84" s="56" t="s">
        <v>36</v>
      </c>
      <c r="D84" s="56" t="s">
        <v>28</v>
      </c>
    </row>
    <row r="85" spans="1:4" x14ac:dyDescent="0.25">
      <c r="A85" s="54" t="s">
        <v>8</v>
      </c>
      <c r="B85" s="105" t="s">
        <v>66</v>
      </c>
      <c r="C85" s="52">
        <f>Coordenador!C85</f>
        <v>4.1999999999999997E-3</v>
      </c>
      <c r="D85" s="14">
        <f t="shared" ref="D85:D90" si="0">D$34*C85</f>
        <v>0</v>
      </c>
    </row>
    <row r="86" spans="1:4" ht="63.6" x14ac:dyDescent="0.25">
      <c r="A86" s="54" t="s">
        <v>10</v>
      </c>
      <c r="B86" s="105" t="s">
        <v>223</v>
      </c>
      <c r="C86" s="52">
        <f>Coordenador!C86</f>
        <v>3.3599999999999998E-4</v>
      </c>
      <c r="D86" s="14">
        <f t="shared" si="0"/>
        <v>0</v>
      </c>
    </row>
    <row r="87" spans="1:4" ht="63.6" x14ac:dyDescent="0.25">
      <c r="A87" s="54" t="s">
        <v>13</v>
      </c>
      <c r="B87" s="105" t="s">
        <v>224</v>
      </c>
      <c r="C87" s="52">
        <f>Coordenador!C87</f>
        <v>5.6784000000000001E-4</v>
      </c>
      <c r="D87" s="14">
        <f t="shared" si="0"/>
        <v>0</v>
      </c>
    </row>
    <row r="88" spans="1:4" x14ac:dyDescent="0.25">
      <c r="A88" s="54" t="s">
        <v>15</v>
      </c>
      <c r="B88" s="105" t="s">
        <v>67</v>
      </c>
      <c r="C88" s="52">
        <f>Coordenador!C88</f>
        <v>1.9400000000000001E-2</v>
      </c>
      <c r="D88" s="14">
        <f t="shared" si="0"/>
        <v>0</v>
      </c>
    </row>
    <row r="89" spans="1:4" ht="63.6" x14ac:dyDescent="0.25">
      <c r="A89" s="54" t="s">
        <v>17</v>
      </c>
      <c r="B89" s="105" t="s">
        <v>225</v>
      </c>
      <c r="C89" s="52">
        <f>Coordenador!C89</f>
        <v>6.5572000000000009E-3</v>
      </c>
      <c r="D89" s="14">
        <f t="shared" si="0"/>
        <v>0</v>
      </c>
    </row>
    <row r="90" spans="1:4" ht="63.6" x14ac:dyDescent="0.25">
      <c r="A90" s="54" t="s">
        <v>48</v>
      </c>
      <c r="B90" s="105" t="s">
        <v>226</v>
      </c>
      <c r="C90" s="52">
        <f>Coordenador!C90</f>
        <v>2.6228800000000002E-3</v>
      </c>
      <c r="D90" s="14">
        <f t="shared" si="0"/>
        <v>0</v>
      </c>
    </row>
    <row r="91" spans="1:4" x14ac:dyDescent="0.25">
      <c r="A91" s="108" t="s">
        <v>68</v>
      </c>
      <c r="B91" s="108"/>
      <c r="C91" s="44">
        <f>SUM(C85:C90)</f>
        <v>3.3683919999999999E-2</v>
      </c>
      <c r="D91" s="18">
        <f>SUM(D85:D90)</f>
        <v>0</v>
      </c>
    </row>
    <row r="92" spans="1:4" x14ac:dyDescent="0.25">
      <c r="A92" s="60"/>
      <c r="B92" s="61"/>
      <c r="C92" s="61"/>
      <c r="D92" s="61"/>
    </row>
    <row r="93" spans="1:4" x14ac:dyDescent="0.25">
      <c r="A93" s="123" t="s">
        <v>69</v>
      </c>
      <c r="B93" s="124"/>
      <c r="C93" s="124"/>
      <c r="D93" s="124"/>
    </row>
    <row r="94" spans="1:4" x14ac:dyDescent="0.25">
      <c r="A94" s="4"/>
      <c r="B94" s="4"/>
      <c r="C94" s="4"/>
      <c r="D94" s="4"/>
    </row>
    <row r="95" spans="1:4" ht="63.75" customHeight="1" x14ac:dyDescent="0.25">
      <c r="A95" s="127" t="s">
        <v>198</v>
      </c>
      <c r="B95" s="128"/>
      <c r="C95" s="128"/>
      <c r="D95" s="129"/>
    </row>
    <row r="96" spans="1:4" x14ac:dyDescent="0.25">
      <c r="A96" s="58"/>
      <c r="B96" s="59"/>
      <c r="C96" s="59"/>
      <c r="D96" s="59"/>
    </row>
    <row r="97" spans="1:4" ht="39" customHeight="1" x14ac:dyDescent="0.25">
      <c r="A97" s="123" t="s">
        <v>70</v>
      </c>
      <c r="B97" s="124"/>
      <c r="C97" s="124"/>
      <c r="D97" s="124"/>
    </row>
    <row r="98" spans="1:4" x14ac:dyDescent="0.2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1.4" x14ac:dyDescent="0.2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0</v>
      </c>
    </row>
    <row r="100" spans="1:4" x14ac:dyDescent="0.25">
      <c r="A100" s="54" t="s">
        <v>10</v>
      </c>
      <c r="B100" s="35" t="s">
        <v>73</v>
      </c>
      <c r="C100" s="43">
        <f>Coordenador!C100</f>
        <v>0</v>
      </c>
      <c r="D100" s="14">
        <f t="shared" si="1"/>
        <v>0</v>
      </c>
    </row>
    <row r="101" spans="1:4" ht="27.6" x14ac:dyDescent="0.25">
      <c r="A101" s="54" t="s">
        <v>13</v>
      </c>
      <c r="B101" s="35" t="s">
        <v>74</v>
      </c>
      <c r="C101" s="43">
        <f>Coordenador!C101</f>
        <v>0</v>
      </c>
      <c r="D101" s="14">
        <f t="shared" si="1"/>
        <v>0</v>
      </c>
    </row>
    <row r="102" spans="1:4" ht="27.6" x14ac:dyDescent="0.25">
      <c r="A102" s="54" t="s">
        <v>15</v>
      </c>
      <c r="B102" s="35" t="s">
        <v>75</v>
      </c>
      <c r="C102" s="43">
        <f>Coordenador!C102</f>
        <v>0</v>
      </c>
      <c r="D102" s="14">
        <f t="shared" si="1"/>
        <v>0</v>
      </c>
    </row>
    <row r="103" spans="1:4" ht="27.6" x14ac:dyDescent="0.25">
      <c r="A103" s="54" t="s">
        <v>17</v>
      </c>
      <c r="B103" s="35" t="s">
        <v>76</v>
      </c>
      <c r="C103" s="43">
        <f>Coordenador!C103</f>
        <v>0</v>
      </c>
      <c r="D103" s="14">
        <f t="shared" si="1"/>
        <v>0</v>
      </c>
    </row>
    <row r="104" spans="1:4" ht="27.6" x14ac:dyDescent="0.25">
      <c r="A104" s="54" t="s">
        <v>48</v>
      </c>
      <c r="B104" s="35" t="s">
        <v>77</v>
      </c>
      <c r="C104" s="43">
        <f>Coordenador!C104</f>
        <v>0</v>
      </c>
      <c r="D104" s="14">
        <f t="shared" si="1"/>
        <v>0</v>
      </c>
    </row>
    <row r="105" spans="1:4" x14ac:dyDescent="0.25">
      <c r="A105" s="108" t="s">
        <v>78</v>
      </c>
      <c r="B105" s="108"/>
      <c r="C105" s="44">
        <f>SUM(C99:C104)</f>
        <v>9.9537037037037021E-2</v>
      </c>
      <c r="D105" s="18">
        <f>SUM(D99:D104)</f>
        <v>0</v>
      </c>
    </row>
    <row r="106" spans="1:4" x14ac:dyDescent="0.25">
      <c r="A106" s="60"/>
      <c r="B106" s="61"/>
      <c r="C106" s="61"/>
      <c r="D106" s="61"/>
    </row>
    <row r="107" spans="1:4" ht="48.75" customHeight="1" x14ac:dyDescent="0.25">
      <c r="A107" s="130" t="s">
        <v>79</v>
      </c>
      <c r="B107" s="131"/>
      <c r="C107" s="131"/>
      <c r="D107" s="131"/>
    </row>
    <row r="108" spans="1:4" ht="27.6" x14ac:dyDescent="0.25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 x14ac:dyDescent="0.25">
      <c r="A109" s="54" t="s">
        <v>71</v>
      </c>
      <c r="B109" s="35" t="s">
        <v>81</v>
      </c>
      <c r="C109" s="36">
        <f>C105</f>
        <v>9.9537037037037021E-2</v>
      </c>
      <c r="D109" s="37">
        <f>D105</f>
        <v>0</v>
      </c>
    </row>
    <row r="110" spans="1:4" x14ac:dyDescent="0.25">
      <c r="A110" s="108" t="s">
        <v>82</v>
      </c>
      <c r="B110" s="108"/>
      <c r="C110" s="38" t="s">
        <v>0</v>
      </c>
      <c r="D110" s="18">
        <f>SUM(D109:D109)</f>
        <v>0</v>
      </c>
    </row>
    <row r="111" spans="1:4" x14ac:dyDescent="0.25">
      <c r="A111" s="60"/>
      <c r="B111" s="61"/>
      <c r="C111" s="61"/>
      <c r="D111" s="61"/>
    </row>
    <row r="112" spans="1:4" x14ac:dyDescent="0.25">
      <c r="A112" s="123" t="s">
        <v>83</v>
      </c>
      <c r="B112" s="124"/>
      <c r="C112" s="124"/>
      <c r="D112" s="124"/>
    </row>
    <row r="113" spans="1:4" x14ac:dyDescent="0.25">
      <c r="A113" s="57">
        <v>5</v>
      </c>
      <c r="B113" s="111" t="s">
        <v>84</v>
      </c>
      <c r="C113" s="111"/>
      <c r="D113" s="57" t="s">
        <v>28</v>
      </c>
    </row>
    <row r="114" spans="1:4" x14ac:dyDescent="0.25">
      <c r="A114" s="54" t="s">
        <v>8</v>
      </c>
      <c r="B114" s="112" t="s">
        <v>85</v>
      </c>
      <c r="C114" s="112"/>
      <c r="D114" s="37"/>
    </row>
    <row r="115" spans="1:4" x14ac:dyDescent="0.25">
      <c r="A115" s="54" t="s">
        <v>10</v>
      </c>
      <c r="B115" s="112" t="s">
        <v>86</v>
      </c>
      <c r="C115" s="112"/>
      <c r="D115" s="37"/>
    </row>
    <row r="116" spans="1:4" x14ac:dyDescent="0.25">
      <c r="A116" s="54" t="s">
        <v>13</v>
      </c>
      <c r="B116" s="112" t="s">
        <v>30</v>
      </c>
      <c r="C116" s="112"/>
      <c r="D116" s="37"/>
    </row>
    <row r="117" spans="1:4" x14ac:dyDescent="0.25">
      <c r="A117" s="34"/>
      <c r="B117" s="108" t="s">
        <v>87</v>
      </c>
      <c r="C117" s="108"/>
      <c r="D117" s="18">
        <f>SUM(D114:D116)</f>
        <v>0</v>
      </c>
    </row>
    <row r="118" spans="1:4" x14ac:dyDescent="0.25">
      <c r="A118" s="113" t="s">
        <v>200</v>
      </c>
      <c r="B118" s="114"/>
      <c r="C118" s="114"/>
      <c r="D118" s="114"/>
    </row>
    <row r="119" spans="1:4" x14ac:dyDescent="0.25">
      <c r="A119" s="115"/>
      <c r="B119" s="116"/>
      <c r="C119" s="116"/>
      <c r="D119" s="116"/>
    </row>
    <row r="120" spans="1:4" x14ac:dyDescent="0.25">
      <c r="A120" s="117" t="s">
        <v>88</v>
      </c>
      <c r="B120" s="117"/>
      <c r="C120" s="117"/>
      <c r="D120" s="117"/>
    </row>
    <row r="121" spans="1:4" x14ac:dyDescent="0.2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 x14ac:dyDescent="0.25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 x14ac:dyDescent="0.25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x14ac:dyDescent="0.25">
      <c r="A124" s="16" t="s">
        <v>13</v>
      </c>
      <c r="B124" s="3" t="s">
        <v>92</v>
      </c>
      <c r="C124" s="46">
        <f>SUM(C125:C127)</f>
        <v>0</v>
      </c>
      <c r="D124" s="47">
        <f>((D139+D122+D123)/(1-C124))*C124</f>
        <v>0</v>
      </c>
    </row>
    <row r="125" spans="1:4" x14ac:dyDescent="0.25">
      <c r="A125" s="33"/>
      <c r="B125" s="3" t="s">
        <v>93</v>
      </c>
      <c r="C125" s="43">
        <f>Coordenador!C125</f>
        <v>0</v>
      </c>
      <c r="D125" s="45">
        <f>((D139+D122+D123)/(1-C124))*C125</f>
        <v>0</v>
      </c>
    </row>
    <row r="126" spans="1:4" x14ac:dyDescent="0.25">
      <c r="A126" s="33"/>
      <c r="B126" s="3" t="s">
        <v>94</v>
      </c>
      <c r="C126" s="48">
        <f>Coordenador!C126</f>
        <v>0</v>
      </c>
      <c r="D126" s="45">
        <f>((D139+D122+D123)/(1-C124))*C126</f>
        <v>0</v>
      </c>
    </row>
    <row r="127" spans="1:4" x14ac:dyDescent="0.25">
      <c r="A127" s="33"/>
      <c r="B127" s="3" t="s">
        <v>95</v>
      </c>
      <c r="C127" s="43">
        <f>Coordenador!C127</f>
        <v>0</v>
      </c>
      <c r="D127" s="45">
        <f>((D139+D122+D123)/(1-C124))*C127</f>
        <v>0</v>
      </c>
    </row>
    <row r="128" spans="1:4" x14ac:dyDescent="0.25">
      <c r="A128" s="34"/>
      <c r="B128" s="55" t="s">
        <v>96</v>
      </c>
      <c r="C128" s="44"/>
      <c r="D128" s="18">
        <f>D122+D123+D124</f>
        <v>0</v>
      </c>
    </row>
    <row r="129" spans="1:4" ht="27" customHeight="1" x14ac:dyDescent="0.25">
      <c r="A129" s="118" t="s">
        <v>201</v>
      </c>
      <c r="B129" s="119"/>
      <c r="C129" s="119"/>
      <c r="D129" s="119"/>
    </row>
    <row r="130" spans="1:4" ht="35.25" customHeight="1" x14ac:dyDescent="0.25">
      <c r="A130" s="120" t="s">
        <v>202</v>
      </c>
      <c r="B130" s="121"/>
      <c r="C130" s="121"/>
      <c r="D130" s="121"/>
    </row>
    <row r="131" spans="1:4" x14ac:dyDescent="0.25">
      <c r="A131" s="49"/>
      <c r="B131" s="49"/>
      <c r="C131" s="49"/>
      <c r="D131" s="49"/>
    </row>
    <row r="132" spans="1:4" ht="18.75" customHeight="1" x14ac:dyDescent="0.25">
      <c r="A132" s="122" t="s">
        <v>97</v>
      </c>
      <c r="B132" s="122"/>
      <c r="C132" s="122"/>
      <c r="D132" s="122"/>
    </row>
    <row r="133" spans="1:4" x14ac:dyDescent="0.25">
      <c r="A133" s="34"/>
      <c r="B133" s="110" t="s">
        <v>98</v>
      </c>
      <c r="C133" s="110"/>
      <c r="D133" s="56" t="s">
        <v>99</v>
      </c>
    </row>
    <row r="134" spans="1:4" x14ac:dyDescent="0.25">
      <c r="A134" s="50" t="s">
        <v>8</v>
      </c>
      <c r="B134" s="109" t="s">
        <v>100</v>
      </c>
      <c r="C134" s="109"/>
      <c r="D134" s="37">
        <f>D34</f>
        <v>0</v>
      </c>
    </row>
    <row r="135" spans="1:4" x14ac:dyDescent="0.25">
      <c r="A135" s="50" t="s">
        <v>10</v>
      </c>
      <c r="B135" s="109" t="s">
        <v>101</v>
      </c>
      <c r="C135" s="109"/>
      <c r="D135" s="37">
        <f>D80</f>
        <v>0</v>
      </c>
    </row>
    <row r="136" spans="1:4" x14ac:dyDescent="0.25">
      <c r="A136" s="50" t="s">
        <v>13</v>
      </c>
      <c r="B136" s="109" t="s">
        <v>102</v>
      </c>
      <c r="C136" s="109"/>
      <c r="D136" s="37">
        <f>D91</f>
        <v>0</v>
      </c>
    </row>
    <row r="137" spans="1:4" x14ac:dyDescent="0.25">
      <c r="A137" s="50" t="s">
        <v>15</v>
      </c>
      <c r="B137" s="109" t="s">
        <v>103</v>
      </c>
      <c r="C137" s="109"/>
      <c r="D137" s="14">
        <f>D110</f>
        <v>0</v>
      </c>
    </row>
    <row r="138" spans="1:4" x14ac:dyDescent="0.25">
      <c r="A138" s="50" t="s">
        <v>17</v>
      </c>
      <c r="B138" s="109" t="s">
        <v>104</v>
      </c>
      <c r="C138" s="109"/>
      <c r="D138" s="37">
        <f>D117</f>
        <v>0</v>
      </c>
    </row>
    <row r="139" spans="1:4" x14ac:dyDescent="0.25">
      <c r="A139" s="108" t="s">
        <v>105</v>
      </c>
      <c r="B139" s="108"/>
      <c r="C139" s="108"/>
      <c r="D139" s="18">
        <f>SUM(D134:D138)</f>
        <v>0</v>
      </c>
    </row>
    <row r="140" spans="1:4" x14ac:dyDescent="0.25">
      <c r="A140" s="50" t="s">
        <v>48</v>
      </c>
      <c r="B140" s="107" t="s">
        <v>106</v>
      </c>
      <c r="C140" s="107"/>
      <c r="D140" s="37">
        <f>D128</f>
        <v>0</v>
      </c>
    </row>
    <row r="141" spans="1:4" x14ac:dyDescent="0.25">
      <c r="A141" s="108" t="s">
        <v>107</v>
      </c>
      <c r="B141" s="108"/>
      <c r="C141" s="108"/>
      <c r="D141" s="18">
        <f>TRUNC((D139+D140),2)</f>
        <v>0</v>
      </c>
    </row>
    <row r="142" spans="1:4" ht="24.75" customHeight="1" x14ac:dyDescent="0.25">
      <c r="A142" s="167" t="s">
        <v>203</v>
      </c>
      <c r="B142" s="167"/>
      <c r="C142" s="167"/>
      <c r="D142" s="167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view="pageBreakPreview" zoomScaleNormal="85" zoomScaleSheetLayoutView="100" workbookViewId="0">
      <selection activeCell="A12" sqref="A12:B12"/>
    </sheetView>
  </sheetViews>
  <sheetFormatPr defaultColWidth="0" defaultRowHeight="13.8" zeroHeight="1" x14ac:dyDescent="0.25"/>
  <cols>
    <col min="1" max="1" width="6.109375" style="63" customWidth="1"/>
    <col min="2" max="2" width="45.5546875" style="63" customWidth="1"/>
    <col min="3" max="3" width="20.88671875" style="63" customWidth="1"/>
    <col min="4" max="4" width="28" style="63" customWidth="1"/>
    <col min="5" max="7" width="0" style="63" hidden="1"/>
    <col min="8" max="16384" width="9.109375" style="63" hidden="1"/>
  </cols>
  <sheetData>
    <row r="1" spans="1:4" x14ac:dyDescent="0.25">
      <c r="A1" s="104" t="s">
        <v>204</v>
      </c>
      <c r="B1" s="64"/>
      <c r="C1" s="64"/>
      <c r="D1" s="65"/>
    </row>
    <row r="2" spans="1:4" x14ac:dyDescent="0.25">
      <c r="A2" s="104" t="s">
        <v>205</v>
      </c>
      <c r="B2" s="64"/>
      <c r="C2" s="64"/>
      <c r="D2" s="65"/>
    </row>
    <row r="3" spans="1:4" x14ac:dyDescent="0.25">
      <c r="A3" s="104" t="s">
        <v>206</v>
      </c>
      <c r="B3" s="64"/>
      <c r="C3" s="64"/>
      <c r="D3" s="65"/>
    </row>
    <row r="4" spans="1:4" x14ac:dyDescent="0.25">
      <c r="A4" s="104" t="s">
        <v>207</v>
      </c>
      <c r="B4" s="64"/>
      <c r="C4" s="64"/>
      <c r="D4" s="65"/>
    </row>
    <row r="5" spans="1:4" x14ac:dyDescent="0.25">
      <c r="A5" s="104" t="s">
        <v>208</v>
      </c>
      <c r="B5" s="66"/>
      <c r="C5" s="66"/>
      <c r="D5" s="67"/>
    </row>
    <row r="6" spans="1:4" x14ac:dyDescent="0.25"/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>
      <c r="A9" s="4"/>
      <c r="B9" s="4"/>
      <c r="C9" s="4"/>
      <c r="D9" s="4"/>
    </row>
    <row r="10" spans="1:4" x14ac:dyDescent="0.25">
      <c r="A10" s="164" t="s">
        <v>3</v>
      </c>
      <c r="B10" s="164"/>
      <c r="C10" s="164"/>
      <c r="D10" s="164"/>
    </row>
    <row r="11" spans="1:4" ht="27.6" x14ac:dyDescent="0.25">
      <c r="A11" s="152" t="s">
        <v>4</v>
      </c>
      <c r="B11" s="152"/>
      <c r="C11" s="5" t="s">
        <v>5</v>
      </c>
      <c r="D11" s="5" t="s">
        <v>6</v>
      </c>
    </row>
    <row r="12" spans="1:4" x14ac:dyDescent="0.25">
      <c r="A12" s="168" t="s">
        <v>168</v>
      </c>
      <c r="B12" s="169"/>
      <c r="C12" s="68" t="s">
        <v>7</v>
      </c>
      <c r="D12" s="69">
        <v>2</v>
      </c>
    </row>
    <row r="13" spans="1:4" x14ac:dyDescent="0.25">
      <c r="A13" s="6"/>
      <c r="B13" s="6"/>
      <c r="C13" s="6"/>
      <c r="D13" s="7"/>
    </row>
    <row r="14" spans="1:4" x14ac:dyDescent="0.25">
      <c r="A14" s="1"/>
      <c r="B14" s="1"/>
      <c r="C14" s="1"/>
      <c r="D14" s="1"/>
    </row>
    <row r="15" spans="1:4" x14ac:dyDescent="0.25">
      <c r="A15" s="62" t="s">
        <v>8</v>
      </c>
      <c r="B15" s="151" t="s">
        <v>9</v>
      </c>
      <c r="C15" s="151"/>
      <c r="D15" s="8"/>
    </row>
    <row r="16" spans="1:4" x14ac:dyDescent="0.25">
      <c r="A16" s="62" t="s">
        <v>10</v>
      </c>
      <c r="B16" s="151" t="s">
        <v>11</v>
      </c>
      <c r="C16" s="151"/>
      <c r="D16" s="9" t="s">
        <v>12</v>
      </c>
    </row>
    <row r="17" spans="1:4" x14ac:dyDescent="0.25">
      <c r="A17" s="62" t="s">
        <v>13</v>
      </c>
      <c r="B17" s="151" t="s">
        <v>14</v>
      </c>
      <c r="C17" s="151"/>
      <c r="D17" s="10"/>
    </row>
    <row r="18" spans="1:4" x14ac:dyDescent="0.25">
      <c r="A18" s="62" t="s">
        <v>15</v>
      </c>
      <c r="B18" s="127" t="s">
        <v>16</v>
      </c>
      <c r="C18" s="129"/>
      <c r="D18" s="10"/>
    </row>
    <row r="19" spans="1:4" x14ac:dyDescent="0.25">
      <c r="A19" s="62" t="s">
        <v>17</v>
      </c>
      <c r="B19" s="151" t="s">
        <v>18</v>
      </c>
      <c r="C19" s="151"/>
      <c r="D19" s="11">
        <v>12</v>
      </c>
    </row>
    <row r="20" spans="1:4" x14ac:dyDescent="0.25">
      <c r="A20" s="1"/>
      <c r="B20" s="1"/>
      <c r="C20" s="12"/>
      <c r="D20" s="1"/>
    </row>
    <row r="21" spans="1:4" x14ac:dyDescent="0.25">
      <c r="A21" s="131" t="s">
        <v>19</v>
      </c>
      <c r="B21" s="131"/>
      <c r="C21" s="131"/>
      <c r="D21" s="131"/>
    </row>
    <row r="22" spans="1:4" x14ac:dyDescent="0.25">
      <c r="A22" s="152" t="s">
        <v>20</v>
      </c>
      <c r="B22" s="152"/>
      <c r="C22" s="152"/>
      <c r="D22" s="152"/>
    </row>
    <row r="23" spans="1:4" ht="27.6" x14ac:dyDescent="0.25">
      <c r="A23" s="62">
        <v>1</v>
      </c>
      <c r="B23" s="151" t="s">
        <v>21</v>
      </c>
      <c r="C23" s="151"/>
      <c r="D23" s="13" t="s">
        <v>161</v>
      </c>
    </row>
    <row r="24" spans="1:4" x14ac:dyDescent="0.25">
      <c r="A24" s="62">
        <v>2</v>
      </c>
      <c r="B24" s="151" t="s">
        <v>22</v>
      </c>
      <c r="C24" s="151"/>
      <c r="D24" s="11" t="s">
        <v>110</v>
      </c>
    </row>
    <row r="25" spans="1:4" x14ac:dyDescent="0.25">
      <c r="A25" s="62">
        <v>3</v>
      </c>
      <c r="B25" s="151" t="s">
        <v>23</v>
      </c>
      <c r="C25" s="151"/>
      <c r="D25" s="14"/>
    </row>
    <row r="26" spans="1:4" ht="39.75" customHeight="1" x14ac:dyDescent="0.25">
      <c r="A26" s="62">
        <v>4</v>
      </c>
      <c r="B26" s="151" t="s">
        <v>24</v>
      </c>
      <c r="C26" s="151"/>
      <c r="D26" s="11" t="s">
        <v>169</v>
      </c>
    </row>
    <row r="27" spans="1:4" x14ac:dyDescent="0.25">
      <c r="A27" s="62">
        <v>5</v>
      </c>
      <c r="B27" s="151" t="s">
        <v>25</v>
      </c>
      <c r="C27" s="151"/>
      <c r="D27" s="15"/>
    </row>
    <row r="28" spans="1:4" x14ac:dyDescent="0.25">
      <c r="A28" s="1"/>
      <c r="B28" s="1"/>
      <c r="C28" s="1"/>
      <c r="D28" s="2"/>
    </row>
    <row r="29" spans="1:4" x14ac:dyDescent="0.25">
      <c r="A29" s="1"/>
      <c r="B29" s="1"/>
      <c r="C29" s="1"/>
      <c r="D29" s="2"/>
    </row>
    <row r="30" spans="1:4" x14ac:dyDescent="0.25">
      <c r="A30" s="131" t="s">
        <v>26</v>
      </c>
      <c r="B30" s="131"/>
      <c r="C30" s="131"/>
      <c r="D30" s="131"/>
    </row>
    <row r="31" spans="1:4" x14ac:dyDescent="0.25">
      <c r="A31" s="57">
        <v>1</v>
      </c>
      <c r="B31" s="152" t="s">
        <v>27</v>
      </c>
      <c r="C31" s="152"/>
      <c r="D31" s="57" t="s">
        <v>28</v>
      </c>
    </row>
    <row r="32" spans="1:4" x14ac:dyDescent="0.25">
      <c r="A32" s="16" t="s">
        <v>8</v>
      </c>
      <c r="B32" s="151" t="s">
        <v>29</v>
      </c>
      <c r="C32" s="151"/>
      <c r="D32" s="17"/>
    </row>
    <row r="33" spans="1:7" x14ac:dyDescent="0.25">
      <c r="A33" s="16" t="s">
        <v>10</v>
      </c>
      <c r="B33" s="151" t="s">
        <v>30</v>
      </c>
      <c r="C33" s="151"/>
      <c r="D33" s="70">
        <v>0</v>
      </c>
    </row>
    <row r="34" spans="1:7" x14ac:dyDescent="0.25">
      <c r="A34" s="153" t="s">
        <v>31</v>
      </c>
      <c r="B34" s="154"/>
      <c r="C34" s="155"/>
      <c r="D34" s="18">
        <f>SUM(D32:D33)</f>
        <v>0</v>
      </c>
    </row>
    <row r="35" spans="1:7" ht="33.75" customHeight="1" x14ac:dyDescent="0.25">
      <c r="A35" s="156" t="s">
        <v>188</v>
      </c>
      <c r="B35" s="157"/>
      <c r="C35" s="157"/>
      <c r="D35" s="157"/>
    </row>
    <row r="36" spans="1:7" x14ac:dyDescent="0.25">
      <c r="A36" s="158"/>
      <c r="B36" s="159"/>
      <c r="C36" s="159"/>
      <c r="D36" s="159"/>
    </row>
    <row r="37" spans="1:7" x14ac:dyDescent="0.25">
      <c r="A37" s="158" t="s">
        <v>32</v>
      </c>
      <c r="B37" s="159"/>
      <c r="C37" s="159"/>
      <c r="D37" s="159"/>
    </row>
    <row r="38" spans="1:7" ht="24.75" customHeight="1" x14ac:dyDescent="0.25">
      <c r="A38" s="115" t="s">
        <v>33</v>
      </c>
      <c r="B38" s="116"/>
      <c r="C38" s="116"/>
      <c r="D38" s="116"/>
    </row>
    <row r="39" spans="1:7" ht="27.6" x14ac:dyDescent="0.25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x14ac:dyDescent="0.2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0</v>
      </c>
    </row>
    <row r="41" spans="1:7" ht="27.6" x14ac:dyDescent="0.25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0</v>
      </c>
    </row>
    <row r="42" spans="1:7" x14ac:dyDescent="0.25">
      <c r="A42" s="108" t="s">
        <v>37</v>
      </c>
      <c r="B42" s="108"/>
      <c r="C42" s="23">
        <f>SUM(C40:C41)</f>
        <v>0.11107777777777778</v>
      </c>
      <c r="D42" s="24">
        <f>SUM(D40:D41)</f>
        <v>0</v>
      </c>
    </row>
    <row r="43" spans="1:7" ht="27.6" x14ac:dyDescent="0.25">
      <c r="A43" s="19" t="s">
        <v>13</v>
      </c>
      <c r="B43" s="20" t="s">
        <v>38</v>
      </c>
      <c r="C43" s="21">
        <f>C42*C59</f>
        <v>3.7544288888888888E-2</v>
      </c>
      <c r="D43" s="22">
        <f>D34*C43</f>
        <v>0</v>
      </c>
    </row>
    <row r="44" spans="1:7" x14ac:dyDescent="0.25">
      <c r="A44" s="108" t="s">
        <v>39</v>
      </c>
      <c r="B44" s="108"/>
      <c r="C44" s="23">
        <f>SUM(C42:C43)</f>
        <v>0.14862206666666666</v>
      </c>
      <c r="D44" s="24">
        <f>SUM(D42:D43)</f>
        <v>0</v>
      </c>
    </row>
    <row r="45" spans="1:7" ht="58.5" customHeight="1" x14ac:dyDescent="0.25">
      <c r="A45" s="132" t="s">
        <v>191</v>
      </c>
      <c r="B45" s="133"/>
      <c r="C45" s="133"/>
      <c r="D45" s="134"/>
      <c r="G45" s="71"/>
    </row>
    <row r="46" spans="1:7" ht="34.5" customHeight="1" x14ac:dyDescent="0.25">
      <c r="A46" s="135" t="s">
        <v>192</v>
      </c>
      <c r="B46" s="136"/>
      <c r="C46" s="136"/>
      <c r="D46" s="137"/>
    </row>
    <row r="47" spans="1:7" ht="81" customHeight="1" x14ac:dyDescent="0.25">
      <c r="A47" s="138" t="s">
        <v>193</v>
      </c>
      <c r="B47" s="139"/>
      <c r="C47" s="139"/>
      <c r="D47" s="140"/>
    </row>
    <row r="48" spans="1:7" x14ac:dyDescent="0.25">
      <c r="A48" s="60"/>
      <c r="B48" s="61"/>
      <c r="C48" s="61"/>
      <c r="D48" s="61"/>
    </row>
    <row r="49" spans="1:4" ht="35.25" customHeight="1" x14ac:dyDescent="0.25">
      <c r="A49" s="130" t="s">
        <v>40</v>
      </c>
      <c r="B49" s="131"/>
      <c r="C49" s="131"/>
      <c r="D49" s="131"/>
    </row>
    <row r="50" spans="1:4" ht="15" customHeight="1" x14ac:dyDescent="0.25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 x14ac:dyDescent="0.25">
      <c r="A51" s="26" t="s">
        <v>8</v>
      </c>
      <c r="B51" s="27" t="s">
        <v>43</v>
      </c>
      <c r="C51" s="28">
        <f>Coordenador!C51</f>
        <v>0.2</v>
      </c>
      <c r="D51" s="29">
        <f>D34*C51</f>
        <v>0</v>
      </c>
    </row>
    <row r="52" spans="1:4" x14ac:dyDescent="0.25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0</v>
      </c>
    </row>
    <row r="53" spans="1:4" ht="15" customHeight="1" x14ac:dyDescent="0.25">
      <c r="A53" s="26" t="s">
        <v>13</v>
      </c>
      <c r="B53" s="27" t="s">
        <v>45</v>
      </c>
      <c r="C53" s="30">
        <f>Coordenador!C53</f>
        <v>0</v>
      </c>
      <c r="D53" s="29">
        <f>D34*C53</f>
        <v>0</v>
      </c>
    </row>
    <row r="54" spans="1:4" x14ac:dyDescent="0.25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0</v>
      </c>
    </row>
    <row r="55" spans="1:4" x14ac:dyDescent="0.25">
      <c r="A55" s="26" t="s">
        <v>17</v>
      </c>
      <c r="B55" s="27" t="s">
        <v>47</v>
      </c>
      <c r="C55" s="72">
        <f>Coordenador!C55</f>
        <v>0.01</v>
      </c>
      <c r="D55" s="29">
        <f>D34*C55</f>
        <v>0</v>
      </c>
    </row>
    <row r="56" spans="1:4" x14ac:dyDescent="0.25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0</v>
      </c>
    </row>
    <row r="57" spans="1:4" x14ac:dyDescent="0.25">
      <c r="A57" s="26" t="s">
        <v>50</v>
      </c>
      <c r="B57" s="27" t="s">
        <v>51</v>
      </c>
      <c r="C57" s="28">
        <f>Coordenador!C57</f>
        <v>2E-3</v>
      </c>
      <c r="D57" s="29">
        <f>D34*C57</f>
        <v>0</v>
      </c>
    </row>
    <row r="58" spans="1:4" x14ac:dyDescent="0.25">
      <c r="A58" s="26" t="s">
        <v>52</v>
      </c>
      <c r="B58" s="27" t="s">
        <v>53</v>
      </c>
      <c r="C58" s="72">
        <f>Coordenador!C58</f>
        <v>0.08</v>
      </c>
      <c r="D58" s="29">
        <f>D34*C58</f>
        <v>0</v>
      </c>
    </row>
    <row r="59" spans="1:4" x14ac:dyDescent="0.25">
      <c r="A59" s="141" t="s">
        <v>54</v>
      </c>
      <c r="B59" s="141"/>
      <c r="C59" s="31">
        <f>SUM(C51:C58)</f>
        <v>0.33800000000000002</v>
      </c>
      <c r="D59" s="32">
        <f>SUM(D51:D58)</f>
        <v>0</v>
      </c>
    </row>
    <row r="60" spans="1:4" ht="35.25" customHeight="1" x14ac:dyDescent="0.25">
      <c r="A60" s="132" t="s">
        <v>194</v>
      </c>
      <c r="B60" s="133"/>
      <c r="C60" s="133"/>
      <c r="D60" s="134"/>
    </row>
    <row r="61" spans="1:4" ht="35.25" customHeight="1" x14ac:dyDescent="0.25">
      <c r="A61" s="135" t="s">
        <v>195</v>
      </c>
      <c r="B61" s="136"/>
      <c r="C61" s="136"/>
      <c r="D61" s="137"/>
    </row>
    <row r="62" spans="1:4" ht="35.25" customHeight="1" x14ac:dyDescent="0.25">
      <c r="A62" s="142" t="s">
        <v>196</v>
      </c>
      <c r="B62" s="139"/>
      <c r="C62" s="139"/>
      <c r="D62" s="140"/>
    </row>
    <row r="63" spans="1:4" x14ac:dyDescent="0.25">
      <c r="A63" s="61"/>
      <c r="B63" s="61"/>
      <c r="C63" s="61"/>
      <c r="D63" s="61"/>
    </row>
    <row r="64" spans="1:4" ht="20.25" customHeight="1" x14ac:dyDescent="0.25">
      <c r="A64" s="130" t="s">
        <v>55</v>
      </c>
      <c r="B64" s="131"/>
      <c r="C64" s="131"/>
      <c r="D64" s="131"/>
    </row>
    <row r="65" spans="1:4" ht="27.6" x14ac:dyDescent="0.25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 x14ac:dyDescent="0.25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1.4" x14ac:dyDescent="0.25">
      <c r="A67" s="62" t="s">
        <v>10</v>
      </c>
      <c r="B67" s="102" t="s">
        <v>210</v>
      </c>
      <c r="C67" s="75"/>
      <c r="D67" s="82">
        <f>C67*22</f>
        <v>0</v>
      </c>
    </row>
    <row r="68" spans="1:4" ht="27.6" x14ac:dyDescent="0.25">
      <c r="A68" s="62" t="s">
        <v>13</v>
      </c>
      <c r="B68" s="33" t="s">
        <v>211</v>
      </c>
      <c r="C68" s="145"/>
      <c r="D68" s="146"/>
    </row>
    <row r="69" spans="1:4" ht="27.6" x14ac:dyDescent="0.25">
      <c r="A69" s="62" t="s">
        <v>15</v>
      </c>
      <c r="B69" s="33" t="s">
        <v>197</v>
      </c>
      <c r="C69" s="147"/>
      <c r="D69" s="148"/>
    </row>
    <row r="70" spans="1:4" ht="27.6" x14ac:dyDescent="0.25">
      <c r="A70" s="62" t="s">
        <v>17</v>
      </c>
      <c r="B70" s="33" t="s">
        <v>197</v>
      </c>
      <c r="C70" s="147"/>
      <c r="D70" s="148"/>
    </row>
    <row r="71" spans="1:4" ht="38.25" customHeight="1" x14ac:dyDescent="0.25">
      <c r="A71" s="62" t="s">
        <v>48</v>
      </c>
      <c r="B71" s="33" t="s">
        <v>197</v>
      </c>
      <c r="C71" s="149"/>
      <c r="D71" s="150"/>
    </row>
    <row r="72" spans="1:4" x14ac:dyDescent="0.25">
      <c r="A72" s="34"/>
      <c r="B72" s="55" t="s">
        <v>60</v>
      </c>
      <c r="C72" s="143">
        <f>D66+D67+C68+C69+C70+C71</f>
        <v>0</v>
      </c>
      <c r="D72" s="144"/>
    </row>
    <row r="73" spans="1:4" ht="36" customHeight="1" x14ac:dyDescent="0.25">
      <c r="A73" s="160" t="s">
        <v>212</v>
      </c>
      <c r="B73" s="161"/>
      <c r="C73" s="161"/>
      <c r="D73" s="161"/>
    </row>
    <row r="74" spans="1:4" x14ac:dyDescent="0.25">
      <c r="A74" s="125"/>
      <c r="B74" s="126"/>
      <c r="C74" s="126"/>
      <c r="D74" s="126"/>
    </row>
    <row r="75" spans="1:4" ht="36.75" customHeight="1" x14ac:dyDescent="0.25">
      <c r="A75" s="123" t="s">
        <v>61</v>
      </c>
      <c r="B75" s="124"/>
      <c r="C75" s="124"/>
      <c r="D75" s="124"/>
    </row>
    <row r="76" spans="1:4" ht="27.6" x14ac:dyDescent="0.25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7.6" x14ac:dyDescent="0.25">
      <c r="A77" s="54" t="s">
        <v>34</v>
      </c>
      <c r="B77" s="35" t="s">
        <v>35</v>
      </c>
      <c r="C77" s="36">
        <f>Coordenador!C77</f>
        <v>0.14862206666666666</v>
      </c>
      <c r="D77" s="37">
        <f>D44</f>
        <v>0</v>
      </c>
    </row>
    <row r="78" spans="1:4" x14ac:dyDescent="0.25">
      <c r="A78" s="54" t="s">
        <v>41</v>
      </c>
      <c r="B78" s="35" t="s">
        <v>42</v>
      </c>
      <c r="C78" s="36">
        <f>Coordenador!C78</f>
        <v>0.33800000000000002</v>
      </c>
      <c r="D78" s="37">
        <f>D59</f>
        <v>0</v>
      </c>
    </row>
    <row r="79" spans="1:4" x14ac:dyDescent="0.25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x14ac:dyDescent="0.25">
      <c r="A80" s="108" t="s">
        <v>63</v>
      </c>
      <c r="B80" s="108"/>
      <c r="C80" s="38" t="s">
        <v>0</v>
      </c>
      <c r="D80" s="18">
        <f>SUM(D77:D79)</f>
        <v>0</v>
      </c>
    </row>
    <row r="81" spans="1:4" x14ac:dyDescent="0.25">
      <c r="A81" s="39"/>
      <c r="B81" s="40"/>
      <c r="C81" s="40"/>
      <c r="D81" s="40"/>
    </row>
    <row r="82" spans="1:4" x14ac:dyDescent="0.25">
      <c r="A82" s="39"/>
      <c r="B82" s="40"/>
      <c r="C82" s="40"/>
      <c r="D82" s="40"/>
    </row>
    <row r="83" spans="1:4" ht="31.5" customHeight="1" x14ac:dyDescent="0.25">
      <c r="A83" s="123" t="s">
        <v>64</v>
      </c>
      <c r="B83" s="124"/>
      <c r="C83" s="124"/>
      <c r="D83" s="124"/>
    </row>
    <row r="84" spans="1:4" x14ac:dyDescent="0.25">
      <c r="A84" s="56">
        <v>3</v>
      </c>
      <c r="B84" s="56" t="s">
        <v>65</v>
      </c>
      <c r="C84" s="56" t="s">
        <v>36</v>
      </c>
      <c r="D84" s="56" t="s">
        <v>28</v>
      </c>
    </row>
    <row r="85" spans="1:4" x14ac:dyDescent="0.25">
      <c r="A85" s="54" t="s">
        <v>8</v>
      </c>
      <c r="B85" s="105" t="s">
        <v>66</v>
      </c>
      <c r="C85" s="52">
        <f>Coordenador!C85</f>
        <v>4.1999999999999997E-3</v>
      </c>
      <c r="D85" s="14">
        <f t="shared" ref="D85:D90" si="0">D$34*C85</f>
        <v>0</v>
      </c>
    </row>
    <row r="86" spans="1:4" ht="63.6" x14ac:dyDescent="0.25">
      <c r="A86" s="54" t="s">
        <v>10</v>
      </c>
      <c r="B86" s="105" t="s">
        <v>223</v>
      </c>
      <c r="C86" s="52">
        <f>Coordenador!C86</f>
        <v>3.3599999999999998E-4</v>
      </c>
      <c r="D86" s="14">
        <f t="shared" si="0"/>
        <v>0</v>
      </c>
    </row>
    <row r="87" spans="1:4" ht="63.6" x14ac:dyDescent="0.25">
      <c r="A87" s="54" t="s">
        <v>13</v>
      </c>
      <c r="B87" s="105" t="s">
        <v>224</v>
      </c>
      <c r="C87" s="52">
        <f>Coordenador!C87</f>
        <v>5.6784000000000001E-4</v>
      </c>
      <c r="D87" s="14">
        <f t="shared" si="0"/>
        <v>0</v>
      </c>
    </row>
    <row r="88" spans="1:4" x14ac:dyDescent="0.25">
      <c r="A88" s="54" t="s">
        <v>15</v>
      </c>
      <c r="B88" s="105" t="s">
        <v>67</v>
      </c>
      <c r="C88" s="52">
        <f>Coordenador!C88</f>
        <v>1.9400000000000001E-2</v>
      </c>
      <c r="D88" s="14">
        <f t="shared" si="0"/>
        <v>0</v>
      </c>
    </row>
    <row r="89" spans="1:4" ht="63.6" x14ac:dyDescent="0.25">
      <c r="A89" s="54" t="s">
        <v>17</v>
      </c>
      <c r="B89" s="105" t="s">
        <v>225</v>
      </c>
      <c r="C89" s="52">
        <f>Coordenador!C89</f>
        <v>6.5572000000000009E-3</v>
      </c>
      <c r="D89" s="14">
        <f t="shared" si="0"/>
        <v>0</v>
      </c>
    </row>
    <row r="90" spans="1:4" ht="63.6" x14ac:dyDescent="0.25">
      <c r="A90" s="54" t="s">
        <v>48</v>
      </c>
      <c r="B90" s="105" t="s">
        <v>226</v>
      </c>
      <c r="C90" s="52">
        <f>Coordenador!C90</f>
        <v>2.6228800000000002E-3</v>
      </c>
      <c r="D90" s="14">
        <f t="shared" si="0"/>
        <v>0</v>
      </c>
    </row>
    <row r="91" spans="1:4" x14ac:dyDescent="0.25">
      <c r="A91" s="108" t="s">
        <v>68</v>
      </c>
      <c r="B91" s="108"/>
      <c r="C91" s="44">
        <f>SUM(C85:C90)</f>
        <v>3.3683919999999999E-2</v>
      </c>
      <c r="D91" s="18">
        <f>SUM(D85:D90)</f>
        <v>0</v>
      </c>
    </row>
    <row r="92" spans="1:4" x14ac:dyDescent="0.25">
      <c r="A92" s="60"/>
      <c r="B92" s="61"/>
      <c r="C92" s="61"/>
      <c r="D92" s="61"/>
    </row>
    <row r="93" spans="1:4" x14ac:dyDescent="0.25">
      <c r="A93" s="123" t="s">
        <v>69</v>
      </c>
      <c r="B93" s="124"/>
      <c r="C93" s="124"/>
      <c r="D93" s="124"/>
    </row>
    <row r="94" spans="1:4" x14ac:dyDescent="0.25">
      <c r="A94" s="4"/>
      <c r="B94" s="4"/>
      <c r="C94" s="4"/>
      <c r="D94" s="4"/>
    </row>
    <row r="95" spans="1:4" ht="63.75" customHeight="1" x14ac:dyDescent="0.25">
      <c r="A95" s="127" t="s">
        <v>198</v>
      </c>
      <c r="B95" s="128"/>
      <c r="C95" s="128"/>
      <c r="D95" s="129"/>
    </row>
    <row r="96" spans="1:4" x14ac:dyDescent="0.25">
      <c r="A96" s="58"/>
      <c r="B96" s="59"/>
      <c r="C96" s="59"/>
      <c r="D96" s="59"/>
    </row>
    <row r="97" spans="1:4" ht="39" customHeight="1" x14ac:dyDescent="0.25">
      <c r="A97" s="123" t="s">
        <v>70</v>
      </c>
      <c r="B97" s="124"/>
      <c r="C97" s="124"/>
      <c r="D97" s="124"/>
    </row>
    <row r="98" spans="1:4" x14ac:dyDescent="0.2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1.4" x14ac:dyDescent="0.2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0</v>
      </c>
    </row>
    <row r="100" spans="1:4" x14ac:dyDescent="0.25">
      <c r="A100" s="54" t="s">
        <v>10</v>
      </c>
      <c r="B100" s="35" t="s">
        <v>73</v>
      </c>
      <c r="C100" s="43">
        <f>Coordenador!C100</f>
        <v>0</v>
      </c>
      <c r="D100" s="14">
        <f t="shared" si="1"/>
        <v>0</v>
      </c>
    </row>
    <row r="101" spans="1:4" ht="27.6" x14ac:dyDescent="0.25">
      <c r="A101" s="54" t="s">
        <v>13</v>
      </c>
      <c r="B101" s="35" t="s">
        <v>74</v>
      </c>
      <c r="C101" s="43">
        <f>Coordenador!C101</f>
        <v>0</v>
      </c>
      <c r="D101" s="14">
        <f t="shared" si="1"/>
        <v>0</v>
      </c>
    </row>
    <row r="102" spans="1:4" ht="27.6" x14ac:dyDescent="0.25">
      <c r="A102" s="54" t="s">
        <v>15</v>
      </c>
      <c r="B102" s="35" t="s">
        <v>75</v>
      </c>
      <c r="C102" s="43">
        <f>Coordenador!C102</f>
        <v>0</v>
      </c>
      <c r="D102" s="14">
        <f t="shared" si="1"/>
        <v>0</v>
      </c>
    </row>
    <row r="103" spans="1:4" ht="27.6" x14ac:dyDescent="0.25">
      <c r="A103" s="54" t="s">
        <v>17</v>
      </c>
      <c r="B103" s="35" t="s">
        <v>76</v>
      </c>
      <c r="C103" s="43">
        <f>Coordenador!C103</f>
        <v>0</v>
      </c>
      <c r="D103" s="14">
        <f t="shared" si="1"/>
        <v>0</v>
      </c>
    </row>
    <row r="104" spans="1:4" ht="27.6" x14ac:dyDescent="0.25">
      <c r="A104" s="54" t="s">
        <v>48</v>
      </c>
      <c r="B104" s="35" t="s">
        <v>77</v>
      </c>
      <c r="C104" s="43">
        <f>Coordenador!C104</f>
        <v>0</v>
      </c>
      <c r="D104" s="14">
        <f t="shared" si="1"/>
        <v>0</v>
      </c>
    </row>
    <row r="105" spans="1:4" x14ac:dyDescent="0.25">
      <c r="A105" s="108" t="s">
        <v>78</v>
      </c>
      <c r="B105" s="108"/>
      <c r="C105" s="44">
        <f>SUM(C99:C104)</f>
        <v>9.9537037037037021E-2</v>
      </c>
      <c r="D105" s="18">
        <f>SUM(D99:D104)</f>
        <v>0</v>
      </c>
    </row>
    <row r="106" spans="1:4" x14ac:dyDescent="0.25">
      <c r="A106" s="60"/>
      <c r="B106" s="61"/>
      <c r="C106" s="61"/>
      <c r="D106" s="61"/>
    </row>
    <row r="107" spans="1:4" ht="48.75" customHeight="1" x14ac:dyDescent="0.25">
      <c r="A107" s="130" t="s">
        <v>79</v>
      </c>
      <c r="B107" s="131"/>
      <c r="C107" s="131"/>
      <c r="D107" s="131"/>
    </row>
    <row r="108" spans="1:4" ht="27.6" x14ac:dyDescent="0.25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 x14ac:dyDescent="0.25">
      <c r="A109" s="54" t="s">
        <v>71</v>
      </c>
      <c r="B109" s="35" t="s">
        <v>81</v>
      </c>
      <c r="C109" s="36">
        <f>C105</f>
        <v>9.9537037037037021E-2</v>
      </c>
      <c r="D109" s="37">
        <f>D105</f>
        <v>0</v>
      </c>
    </row>
    <row r="110" spans="1:4" x14ac:dyDescent="0.25">
      <c r="A110" s="108" t="s">
        <v>82</v>
      </c>
      <c r="B110" s="108"/>
      <c r="C110" s="38" t="s">
        <v>0</v>
      </c>
      <c r="D110" s="18">
        <f>SUM(D109:D109)</f>
        <v>0</v>
      </c>
    </row>
    <row r="111" spans="1:4" x14ac:dyDescent="0.25">
      <c r="A111" s="60"/>
      <c r="B111" s="61"/>
      <c r="C111" s="61"/>
      <c r="D111" s="61"/>
    </row>
    <row r="112" spans="1:4" x14ac:dyDescent="0.25">
      <c r="A112" s="123" t="s">
        <v>83</v>
      </c>
      <c r="B112" s="124"/>
      <c r="C112" s="124"/>
      <c r="D112" s="124"/>
    </row>
    <row r="113" spans="1:4" x14ac:dyDescent="0.25">
      <c r="A113" s="57">
        <v>5</v>
      </c>
      <c r="B113" s="111" t="s">
        <v>84</v>
      </c>
      <c r="C113" s="111"/>
      <c r="D113" s="57" t="s">
        <v>28</v>
      </c>
    </row>
    <row r="114" spans="1:4" x14ac:dyDescent="0.25">
      <c r="A114" s="54" t="s">
        <v>8</v>
      </c>
      <c r="B114" s="112" t="s">
        <v>85</v>
      </c>
      <c r="C114" s="112"/>
      <c r="D114" s="37"/>
    </row>
    <row r="115" spans="1:4" x14ac:dyDescent="0.25">
      <c r="A115" s="54" t="s">
        <v>10</v>
      </c>
      <c r="B115" s="112" t="s">
        <v>86</v>
      </c>
      <c r="C115" s="112"/>
      <c r="D115" s="37"/>
    </row>
    <row r="116" spans="1:4" x14ac:dyDescent="0.25">
      <c r="A116" s="54" t="s">
        <v>13</v>
      </c>
      <c r="B116" s="112" t="s">
        <v>30</v>
      </c>
      <c r="C116" s="112"/>
      <c r="D116" s="37"/>
    </row>
    <row r="117" spans="1:4" x14ac:dyDescent="0.25">
      <c r="A117" s="34"/>
      <c r="B117" s="108" t="s">
        <v>87</v>
      </c>
      <c r="C117" s="108"/>
      <c r="D117" s="18">
        <f>SUM(D114:D116)</f>
        <v>0</v>
      </c>
    </row>
    <row r="118" spans="1:4" x14ac:dyDescent="0.25">
      <c r="A118" s="113" t="s">
        <v>200</v>
      </c>
      <c r="B118" s="114"/>
      <c r="C118" s="114"/>
      <c r="D118" s="114"/>
    </row>
    <row r="119" spans="1:4" x14ac:dyDescent="0.25">
      <c r="A119" s="115"/>
      <c r="B119" s="116"/>
      <c r="C119" s="116"/>
      <c r="D119" s="116"/>
    </row>
    <row r="120" spans="1:4" x14ac:dyDescent="0.25">
      <c r="A120" s="117" t="s">
        <v>88</v>
      </c>
      <c r="B120" s="117"/>
      <c r="C120" s="117"/>
      <c r="D120" s="117"/>
    </row>
    <row r="121" spans="1:4" x14ac:dyDescent="0.2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 x14ac:dyDescent="0.25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 x14ac:dyDescent="0.25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x14ac:dyDescent="0.25">
      <c r="A124" s="16" t="s">
        <v>13</v>
      </c>
      <c r="B124" s="3" t="s">
        <v>92</v>
      </c>
      <c r="C124" s="46">
        <f>SUM(C125:C127)</f>
        <v>0</v>
      </c>
      <c r="D124" s="47">
        <f>((D139+D122+D123)/(1-C124))*C124</f>
        <v>0</v>
      </c>
    </row>
    <row r="125" spans="1:4" x14ac:dyDescent="0.25">
      <c r="A125" s="33"/>
      <c r="B125" s="3" t="s">
        <v>93</v>
      </c>
      <c r="C125" s="43">
        <f>Coordenador!C125</f>
        <v>0</v>
      </c>
      <c r="D125" s="45">
        <f>((D139+D122+D123)/(1-C124))*C125</f>
        <v>0</v>
      </c>
    </row>
    <row r="126" spans="1:4" x14ac:dyDescent="0.25">
      <c r="A126" s="33"/>
      <c r="B126" s="3" t="s">
        <v>94</v>
      </c>
      <c r="C126" s="48">
        <f>Coordenador!C126</f>
        <v>0</v>
      </c>
      <c r="D126" s="45">
        <f>((D139+D122+D123)/(1-C124))*C126</f>
        <v>0</v>
      </c>
    </row>
    <row r="127" spans="1:4" x14ac:dyDescent="0.25">
      <c r="A127" s="33"/>
      <c r="B127" s="3" t="s">
        <v>95</v>
      </c>
      <c r="C127" s="43">
        <f>Coordenador!C127</f>
        <v>0</v>
      </c>
      <c r="D127" s="45">
        <f>((D139+D122+D123)/(1-C124))*C127</f>
        <v>0</v>
      </c>
    </row>
    <row r="128" spans="1:4" x14ac:dyDescent="0.25">
      <c r="A128" s="34"/>
      <c r="B128" s="55" t="s">
        <v>96</v>
      </c>
      <c r="C128" s="44"/>
      <c r="D128" s="18">
        <f>D122+D123+D124</f>
        <v>0</v>
      </c>
    </row>
    <row r="129" spans="1:4" ht="27" customHeight="1" x14ac:dyDescent="0.25">
      <c r="A129" s="118" t="s">
        <v>201</v>
      </c>
      <c r="B129" s="119"/>
      <c r="C129" s="119"/>
      <c r="D129" s="119"/>
    </row>
    <row r="130" spans="1:4" ht="35.25" customHeight="1" x14ac:dyDescent="0.25">
      <c r="A130" s="120" t="s">
        <v>202</v>
      </c>
      <c r="B130" s="121"/>
      <c r="C130" s="121"/>
      <c r="D130" s="121"/>
    </row>
    <row r="131" spans="1:4" x14ac:dyDescent="0.25">
      <c r="A131" s="49"/>
      <c r="B131" s="49"/>
      <c r="C131" s="49"/>
      <c r="D131" s="49"/>
    </row>
    <row r="132" spans="1:4" ht="18.75" customHeight="1" x14ac:dyDescent="0.25">
      <c r="A132" s="122" t="s">
        <v>97</v>
      </c>
      <c r="B132" s="122"/>
      <c r="C132" s="122"/>
      <c r="D132" s="122"/>
    </row>
    <row r="133" spans="1:4" x14ac:dyDescent="0.25">
      <c r="A133" s="34"/>
      <c r="B133" s="110" t="s">
        <v>98</v>
      </c>
      <c r="C133" s="110"/>
      <c r="D133" s="56" t="s">
        <v>99</v>
      </c>
    </row>
    <row r="134" spans="1:4" x14ac:dyDescent="0.25">
      <c r="A134" s="50" t="s">
        <v>8</v>
      </c>
      <c r="B134" s="109" t="s">
        <v>100</v>
      </c>
      <c r="C134" s="109"/>
      <c r="D134" s="37">
        <f>D34</f>
        <v>0</v>
      </c>
    </row>
    <row r="135" spans="1:4" x14ac:dyDescent="0.25">
      <c r="A135" s="50" t="s">
        <v>10</v>
      </c>
      <c r="B135" s="109" t="s">
        <v>101</v>
      </c>
      <c r="C135" s="109"/>
      <c r="D135" s="37">
        <f>D80</f>
        <v>0</v>
      </c>
    </row>
    <row r="136" spans="1:4" x14ac:dyDescent="0.25">
      <c r="A136" s="50" t="s">
        <v>13</v>
      </c>
      <c r="B136" s="109" t="s">
        <v>102</v>
      </c>
      <c r="C136" s="109"/>
      <c r="D136" s="37">
        <f>D91</f>
        <v>0</v>
      </c>
    </row>
    <row r="137" spans="1:4" x14ac:dyDescent="0.25">
      <c r="A137" s="50" t="s">
        <v>15</v>
      </c>
      <c r="B137" s="109" t="s">
        <v>103</v>
      </c>
      <c r="C137" s="109"/>
      <c r="D137" s="14">
        <f>D110</f>
        <v>0</v>
      </c>
    </row>
    <row r="138" spans="1:4" x14ac:dyDescent="0.25">
      <c r="A138" s="50" t="s">
        <v>17</v>
      </c>
      <c r="B138" s="109" t="s">
        <v>104</v>
      </c>
      <c r="C138" s="109"/>
      <c r="D138" s="37">
        <f>D117</f>
        <v>0</v>
      </c>
    </row>
    <row r="139" spans="1:4" x14ac:dyDescent="0.25">
      <c r="A139" s="108" t="s">
        <v>105</v>
      </c>
      <c r="B139" s="108"/>
      <c r="C139" s="108"/>
      <c r="D139" s="18">
        <f>SUM(D134:D138)</f>
        <v>0</v>
      </c>
    </row>
    <row r="140" spans="1:4" x14ac:dyDescent="0.25">
      <c r="A140" s="50" t="s">
        <v>48</v>
      </c>
      <c r="B140" s="107" t="s">
        <v>106</v>
      </c>
      <c r="C140" s="107"/>
      <c r="D140" s="37">
        <f>D128</f>
        <v>0</v>
      </c>
    </row>
    <row r="141" spans="1:4" x14ac:dyDescent="0.25">
      <c r="A141" s="108" t="s">
        <v>107</v>
      </c>
      <c r="B141" s="108"/>
      <c r="C141" s="108"/>
      <c r="D141" s="18">
        <f>TRUNC((D139+D140),2)</f>
        <v>0</v>
      </c>
    </row>
    <row r="142" spans="1:4" ht="24.75" customHeight="1" x14ac:dyDescent="0.25">
      <c r="A142" s="167" t="s">
        <v>203</v>
      </c>
      <c r="B142" s="167"/>
      <c r="C142" s="167"/>
      <c r="D142" s="167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2"/>
  <sheetViews>
    <sheetView view="pageBreakPreview" zoomScaleNormal="85" zoomScaleSheetLayoutView="100" workbookViewId="0">
      <selection activeCell="D15" sqref="D15"/>
    </sheetView>
  </sheetViews>
  <sheetFormatPr defaultColWidth="0" defaultRowHeight="13.8" zeroHeight="1" x14ac:dyDescent="0.25"/>
  <cols>
    <col min="1" max="1" width="6.109375" style="63" customWidth="1"/>
    <col min="2" max="2" width="45.5546875" style="63" customWidth="1"/>
    <col min="3" max="3" width="20.88671875" style="63" customWidth="1"/>
    <col min="4" max="4" width="28" style="63" customWidth="1"/>
    <col min="5" max="5" width="0" style="63" hidden="1"/>
    <col min="6" max="16384" width="9.109375" style="63" hidden="1"/>
  </cols>
  <sheetData>
    <row r="1" spans="1:4" x14ac:dyDescent="0.25">
      <c r="A1" s="104" t="s">
        <v>204</v>
      </c>
      <c r="B1" s="64"/>
      <c r="C1" s="64"/>
      <c r="D1" s="65"/>
    </row>
    <row r="2" spans="1:4" x14ac:dyDescent="0.25">
      <c r="A2" s="104" t="s">
        <v>205</v>
      </c>
      <c r="B2" s="64"/>
      <c r="C2" s="64"/>
      <c r="D2" s="65"/>
    </row>
    <row r="3" spans="1:4" x14ac:dyDescent="0.25">
      <c r="A3" s="104" t="s">
        <v>206</v>
      </c>
      <c r="B3" s="64"/>
      <c r="C3" s="64"/>
      <c r="D3" s="65"/>
    </row>
    <row r="4" spans="1:4" x14ac:dyDescent="0.25">
      <c r="A4" s="104" t="s">
        <v>207</v>
      </c>
      <c r="B4" s="64"/>
      <c r="C4" s="64"/>
      <c r="D4" s="65"/>
    </row>
    <row r="5" spans="1:4" x14ac:dyDescent="0.25">
      <c r="A5" s="104" t="s">
        <v>208</v>
      </c>
      <c r="B5" s="66"/>
      <c r="C5" s="66"/>
      <c r="D5" s="67"/>
    </row>
    <row r="6" spans="1:4" x14ac:dyDescent="0.25"/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>
      <c r="A9" s="4"/>
      <c r="B9" s="4"/>
      <c r="C9" s="4"/>
      <c r="D9" s="4"/>
    </row>
    <row r="10" spans="1:4" x14ac:dyDescent="0.25">
      <c r="A10" s="164" t="s">
        <v>3</v>
      </c>
      <c r="B10" s="164"/>
      <c r="C10" s="164"/>
      <c r="D10" s="164"/>
    </row>
    <row r="11" spans="1:4" ht="27.6" x14ac:dyDescent="0.25">
      <c r="A11" s="152" t="s">
        <v>4</v>
      </c>
      <c r="B11" s="152"/>
      <c r="C11" s="5" t="s">
        <v>5</v>
      </c>
      <c r="D11" s="5" t="s">
        <v>6</v>
      </c>
    </row>
    <row r="12" spans="1:4" ht="30.6" customHeight="1" x14ac:dyDescent="0.25">
      <c r="A12" s="170" t="s">
        <v>170</v>
      </c>
      <c r="B12" s="171"/>
      <c r="C12" s="68" t="s">
        <v>7</v>
      </c>
      <c r="D12" s="69">
        <v>1</v>
      </c>
    </row>
    <row r="13" spans="1:4" x14ac:dyDescent="0.25">
      <c r="A13" s="6"/>
      <c r="B13" s="6"/>
      <c r="C13" s="6"/>
      <c r="D13" s="7"/>
    </row>
    <row r="14" spans="1:4" x14ac:dyDescent="0.25">
      <c r="A14" s="1"/>
      <c r="B14" s="1"/>
      <c r="C14" s="1"/>
      <c r="D14" s="1"/>
    </row>
    <row r="15" spans="1:4" x14ac:dyDescent="0.25">
      <c r="A15" s="62" t="s">
        <v>8</v>
      </c>
      <c r="B15" s="151" t="s">
        <v>9</v>
      </c>
      <c r="C15" s="151"/>
      <c r="D15" s="8"/>
    </row>
    <row r="16" spans="1:4" x14ac:dyDescent="0.25">
      <c r="A16" s="62" t="s">
        <v>10</v>
      </c>
      <c r="B16" s="151" t="s">
        <v>11</v>
      </c>
      <c r="C16" s="151"/>
      <c r="D16" s="9" t="s">
        <v>12</v>
      </c>
    </row>
    <row r="17" spans="1:4" x14ac:dyDescent="0.25">
      <c r="A17" s="62" t="s">
        <v>13</v>
      </c>
      <c r="B17" s="151" t="s">
        <v>14</v>
      </c>
      <c r="C17" s="151"/>
      <c r="D17" s="10"/>
    </row>
    <row r="18" spans="1:4" x14ac:dyDescent="0.25">
      <c r="A18" s="62" t="s">
        <v>15</v>
      </c>
      <c r="B18" s="127" t="s">
        <v>16</v>
      </c>
      <c r="C18" s="129"/>
      <c r="D18" s="10"/>
    </row>
    <row r="19" spans="1:4" x14ac:dyDescent="0.25">
      <c r="A19" s="62" t="s">
        <v>17</v>
      </c>
      <c r="B19" s="151" t="s">
        <v>18</v>
      </c>
      <c r="C19" s="151"/>
      <c r="D19" s="11">
        <v>12</v>
      </c>
    </row>
    <row r="20" spans="1:4" x14ac:dyDescent="0.25">
      <c r="A20" s="1"/>
      <c r="B20" s="1"/>
      <c r="C20" s="12"/>
      <c r="D20" s="1"/>
    </row>
    <row r="21" spans="1:4" x14ac:dyDescent="0.25">
      <c r="A21" s="131" t="s">
        <v>19</v>
      </c>
      <c r="B21" s="131"/>
      <c r="C21" s="131"/>
      <c r="D21" s="131"/>
    </row>
    <row r="22" spans="1:4" x14ac:dyDescent="0.25">
      <c r="A22" s="152" t="s">
        <v>20</v>
      </c>
      <c r="B22" s="152"/>
      <c r="C22" s="152"/>
      <c r="D22" s="152"/>
    </row>
    <row r="23" spans="1:4" ht="27.6" x14ac:dyDescent="0.25">
      <c r="A23" s="62">
        <v>1</v>
      </c>
      <c r="B23" s="151" t="s">
        <v>21</v>
      </c>
      <c r="C23" s="151"/>
      <c r="D23" s="13" t="s">
        <v>161</v>
      </c>
    </row>
    <row r="24" spans="1:4" x14ac:dyDescent="0.25">
      <c r="A24" s="62">
        <v>2</v>
      </c>
      <c r="B24" s="151" t="s">
        <v>22</v>
      </c>
      <c r="C24" s="151"/>
      <c r="D24" s="13" t="s">
        <v>109</v>
      </c>
    </row>
    <row r="25" spans="1:4" x14ac:dyDescent="0.25">
      <c r="A25" s="62">
        <v>3</v>
      </c>
      <c r="B25" s="151" t="s">
        <v>23</v>
      </c>
      <c r="C25" s="151"/>
      <c r="D25" s="53"/>
    </row>
    <row r="26" spans="1:4" ht="39.75" customHeight="1" x14ac:dyDescent="0.25">
      <c r="A26" s="62">
        <v>4</v>
      </c>
      <c r="B26" s="151" t="s">
        <v>24</v>
      </c>
      <c r="C26" s="151"/>
      <c r="D26" s="13" t="s">
        <v>171</v>
      </c>
    </row>
    <row r="27" spans="1:4" x14ac:dyDescent="0.25">
      <c r="A27" s="62">
        <v>5</v>
      </c>
      <c r="B27" s="151" t="s">
        <v>25</v>
      </c>
      <c r="C27" s="151"/>
      <c r="D27" s="15"/>
    </row>
    <row r="28" spans="1:4" x14ac:dyDescent="0.25">
      <c r="A28" s="1"/>
      <c r="B28" s="1"/>
      <c r="C28" s="1"/>
      <c r="D28" s="2"/>
    </row>
    <row r="29" spans="1:4" x14ac:dyDescent="0.25">
      <c r="A29" s="1"/>
      <c r="B29" s="1"/>
      <c r="C29" s="1"/>
      <c r="D29" s="2"/>
    </row>
    <row r="30" spans="1:4" x14ac:dyDescent="0.25">
      <c r="A30" s="131" t="s">
        <v>26</v>
      </c>
      <c r="B30" s="131"/>
      <c r="C30" s="131"/>
      <c r="D30" s="131"/>
    </row>
    <row r="31" spans="1:4" x14ac:dyDescent="0.25">
      <c r="A31" s="57">
        <v>1</v>
      </c>
      <c r="B31" s="152" t="s">
        <v>27</v>
      </c>
      <c r="C31" s="152"/>
      <c r="D31" s="57" t="s">
        <v>28</v>
      </c>
    </row>
    <row r="32" spans="1:4" x14ac:dyDescent="0.25">
      <c r="A32" s="16" t="s">
        <v>8</v>
      </c>
      <c r="B32" s="151" t="s">
        <v>29</v>
      </c>
      <c r="C32" s="151"/>
      <c r="D32" s="17"/>
    </row>
    <row r="33" spans="1:5" x14ac:dyDescent="0.25">
      <c r="A33" s="16" t="s">
        <v>10</v>
      </c>
      <c r="B33" s="151" t="s">
        <v>30</v>
      </c>
      <c r="C33" s="151"/>
      <c r="D33" s="70">
        <v>0</v>
      </c>
    </row>
    <row r="34" spans="1:5" x14ac:dyDescent="0.25">
      <c r="A34" s="153" t="s">
        <v>31</v>
      </c>
      <c r="B34" s="154"/>
      <c r="C34" s="155"/>
      <c r="D34" s="18">
        <f>SUM(D32:D33)</f>
        <v>0</v>
      </c>
    </row>
    <row r="35" spans="1:5" ht="33.75" customHeight="1" x14ac:dyDescent="0.25">
      <c r="A35" s="156" t="s">
        <v>188</v>
      </c>
      <c r="B35" s="157"/>
      <c r="C35" s="157"/>
      <c r="D35" s="157"/>
    </row>
    <row r="36" spans="1:5" x14ac:dyDescent="0.25">
      <c r="A36" s="158"/>
      <c r="B36" s="159"/>
      <c r="C36" s="159"/>
      <c r="D36" s="159"/>
    </row>
    <row r="37" spans="1:5" x14ac:dyDescent="0.25">
      <c r="A37" s="158" t="s">
        <v>32</v>
      </c>
      <c r="B37" s="159"/>
      <c r="C37" s="159"/>
      <c r="D37" s="159"/>
    </row>
    <row r="38" spans="1:5" ht="24.75" customHeight="1" x14ac:dyDescent="0.25">
      <c r="A38" s="115" t="s">
        <v>33</v>
      </c>
      <c r="B38" s="116"/>
      <c r="C38" s="116"/>
      <c r="D38" s="116"/>
    </row>
    <row r="39" spans="1:5" ht="27.6" x14ac:dyDescent="0.25">
      <c r="A39" s="56" t="s">
        <v>34</v>
      </c>
      <c r="B39" s="56" t="s">
        <v>35</v>
      </c>
      <c r="C39" s="56" t="s">
        <v>36</v>
      </c>
      <c r="D39" s="56" t="s">
        <v>28</v>
      </c>
    </row>
    <row r="40" spans="1:5" x14ac:dyDescent="0.2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0</v>
      </c>
    </row>
    <row r="41" spans="1:5" ht="27.6" x14ac:dyDescent="0.25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0</v>
      </c>
    </row>
    <row r="42" spans="1:5" x14ac:dyDescent="0.25">
      <c r="A42" s="108" t="s">
        <v>37</v>
      </c>
      <c r="B42" s="108"/>
      <c r="C42" s="23">
        <f>SUM(C40:C41)</f>
        <v>0.11107777777777778</v>
      </c>
      <c r="D42" s="24">
        <f>SUM(D40:D41)</f>
        <v>0</v>
      </c>
    </row>
    <row r="43" spans="1:5" ht="27.6" x14ac:dyDescent="0.25">
      <c r="A43" s="19" t="s">
        <v>13</v>
      </c>
      <c r="B43" s="20" t="s">
        <v>38</v>
      </c>
      <c r="C43" s="21">
        <f>C42*C59</f>
        <v>3.7544288888888888E-2</v>
      </c>
      <c r="D43" s="22">
        <f>D34*C43</f>
        <v>0</v>
      </c>
    </row>
    <row r="44" spans="1:5" x14ac:dyDescent="0.25">
      <c r="A44" s="108" t="s">
        <v>39</v>
      </c>
      <c r="B44" s="108"/>
      <c r="C44" s="23">
        <f>SUM(C42:C43)</f>
        <v>0.14862206666666666</v>
      </c>
      <c r="D44" s="24">
        <f>SUM(D42:D43)</f>
        <v>0</v>
      </c>
    </row>
    <row r="45" spans="1:5" ht="58.5" customHeight="1" x14ac:dyDescent="0.25">
      <c r="A45" s="132" t="s">
        <v>191</v>
      </c>
      <c r="B45" s="133"/>
      <c r="C45" s="133"/>
      <c r="D45" s="134"/>
      <c r="E45" s="71"/>
    </row>
    <row r="46" spans="1:5" ht="34.5" customHeight="1" x14ac:dyDescent="0.25">
      <c r="A46" s="135" t="s">
        <v>192</v>
      </c>
      <c r="B46" s="136"/>
      <c r="C46" s="136"/>
      <c r="D46" s="137"/>
    </row>
    <row r="47" spans="1:5" ht="81" customHeight="1" x14ac:dyDescent="0.25">
      <c r="A47" s="138" t="s">
        <v>193</v>
      </c>
      <c r="B47" s="139"/>
      <c r="C47" s="139"/>
      <c r="D47" s="140"/>
    </row>
    <row r="48" spans="1:5" x14ac:dyDescent="0.25">
      <c r="A48" s="60"/>
      <c r="B48" s="61"/>
      <c r="C48" s="61"/>
      <c r="D48" s="61"/>
    </row>
    <row r="49" spans="1:4" ht="35.25" customHeight="1" x14ac:dyDescent="0.25">
      <c r="A49" s="130" t="s">
        <v>40</v>
      </c>
      <c r="B49" s="131"/>
      <c r="C49" s="131"/>
      <c r="D49" s="131"/>
    </row>
    <row r="50" spans="1:4" ht="15" customHeight="1" x14ac:dyDescent="0.25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 x14ac:dyDescent="0.25">
      <c r="A51" s="26" t="s">
        <v>8</v>
      </c>
      <c r="B51" s="27" t="s">
        <v>43</v>
      </c>
      <c r="C51" s="28">
        <f>Coordenador!C51</f>
        <v>0.2</v>
      </c>
      <c r="D51" s="29">
        <f>D34*C51</f>
        <v>0</v>
      </c>
    </row>
    <row r="52" spans="1:4" x14ac:dyDescent="0.25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0</v>
      </c>
    </row>
    <row r="53" spans="1:4" ht="15" customHeight="1" x14ac:dyDescent="0.25">
      <c r="A53" s="26" t="s">
        <v>13</v>
      </c>
      <c r="B53" s="27" t="s">
        <v>45</v>
      </c>
      <c r="C53" s="30">
        <f>Coordenador!C53</f>
        <v>0</v>
      </c>
      <c r="D53" s="29">
        <f>D34*C53</f>
        <v>0</v>
      </c>
    </row>
    <row r="54" spans="1:4" x14ac:dyDescent="0.25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0</v>
      </c>
    </row>
    <row r="55" spans="1:4" x14ac:dyDescent="0.25">
      <c r="A55" s="26" t="s">
        <v>17</v>
      </c>
      <c r="B55" s="27" t="s">
        <v>47</v>
      </c>
      <c r="C55" s="72">
        <f>Coordenador!C55</f>
        <v>0.01</v>
      </c>
      <c r="D55" s="29">
        <f>D34*C55</f>
        <v>0</v>
      </c>
    </row>
    <row r="56" spans="1:4" x14ac:dyDescent="0.25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0</v>
      </c>
    </row>
    <row r="57" spans="1:4" x14ac:dyDescent="0.25">
      <c r="A57" s="26" t="s">
        <v>50</v>
      </c>
      <c r="B57" s="27" t="s">
        <v>51</v>
      </c>
      <c r="C57" s="28">
        <f>Coordenador!C57</f>
        <v>2E-3</v>
      </c>
      <c r="D57" s="29">
        <f>D34*C57</f>
        <v>0</v>
      </c>
    </row>
    <row r="58" spans="1:4" x14ac:dyDescent="0.25">
      <c r="A58" s="26" t="s">
        <v>52</v>
      </c>
      <c r="B58" s="27" t="s">
        <v>53</v>
      </c>
      <c r="C58" s="72">
        <f>Coordenador!C58</f>
        <v>0.08</v>
      </c>
      <c r="D58" s="29">
        <f>D34*C58</f>
        <v>0</v>
      </c>
    </row>
    <row r="59" spans="1:4" x14ac:dyDescent="0.25">
      <c r="A59" s="141" t="s">
        <v>54</v>
      </c>
      <c r="B59" s="141"/>
      <c r="C59" s="31">
        <f>SUM(C51:C58)</f>
        <v>0.33800000000000002</v>
      </c>
      <c r="D59" s="32">
        <f>SUM(D51:D58)</f>
        <v>0</v>
      </c>
    </row>
    <row r="60" spans="1:4" ht="35.25" customHeight="1" x14ac:dyDescent="0.25">
      <c r="A60" s="132" t="s">
        <v>194</v>
      </c>
      <c r="B60" s="133"/>
      <c r="C60" s="133"/>
      <c r="D60" s="134"/>
    </row>
    <row r="61" spans="1:4" ht="35.25" customHeight="1" x14ac:dyDescent="0.25">
      <c r="A61" s="135" t="s">
        <v>195</v>
      </c>
      <c r="B61" s="136"/>
      <c r="C61" s="136"/>
      <c r="D61" s="137"/>
    </row>
    <row r="62" spans="1:4" ht="35.25" customHeight="1" x14ac:dyDescent="0.25">
      <c r="A62" s="142" t="s">
        <v>196</v>
      </c>
      <c r="B62" s="139"/>
      <c r="C62" s="139"/>
      <c r="D62" s="140"/>
    </row>
    <row r="63" spans="1:4" x14ac:dyDescent="0.25">
      <c r="A63" s="61"/>
      <c r="B63" s="61"/>
      <c r="C63" s="61"/>
      <c r="D63" s="61"/>
    </row>
    <row r="64" spans="1:4" ht="20.25" customHeight="1" x14ac:dyDescent="0.25">
      <c r="A64" s="130" t="s">
        <v>55</v>
      </c>
      <c r="B64" s="131"/>
      <c r="C64" s="131"/>
      <c r="D64" s="131"/>
    </row>
    <row r="65" spans="1:4" ht="27.6" x14ac:dyDescent="0.25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 x14ac:dyDescent="0.25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1.4" x14ac:dyDescent="0.25">
      <c r="A67" s="62" t="s">
        <v>10</v>
      </c>
      <c r="B67" s="102" t="s">
        <v>210</v>
      </c>
      <c r="C67" s="75"/>
      <c r="D67" s="82">
        <f>C67*22</f>
        <v>0</v>
      </c>
    </row>
    <row r="68" spans="1:4" ht="27.6" x14ac:dyDescent="0.25">
      <c r="A68" s="62" t="s">
        <v>13</v>
      </c>
      <c r="B68" s="33" t="s">
        <v>211</v>
      </c>
      <c r="C68" s="145"/>
      <c r="D68" s="146"/>
    </row>
    <row r="69" spans="1:4" ht="27.6" x14ac:dyDescent="0.25">
      <c r="A69" s="62" t="s">
        <v>15</v>
      </c>
      <c r="B69" s="33" t="s">
        <v>197</v>
      </c>
      <c r="C69" s="147"/>
      <c r="D69" s="148"/>
    </row>
    <row r="70" spans="1:4" ht="27.6" x14ac:dyDescent="0.25">
      <c r="A70" s="62" t="s">
        <v>17</v>
      </c>
      <c r="B70" s="33" t="s">
        <v>197</v>
      </c>
      <c r="C70" s="147"/>
      <c r="D70" s="148"/>
    </row>
    <row r="71" spans="1:4" ht="38.25" customHeight="1" x14ac:dyDescent="0.25">
      <c r="A71" s="62" t="s">
        <v>48</v>
      </c>
      <c r="B71" s="33" t="s">
        <v>197</v>
      </c>
      <c r="C71" s="149"/>
      <c r="D71" s="150"/>
    </row>
    <row r="72" spans="1:4" x14ac:dyDescent="0.25">
      <c r="A72" s="34"/>
      <c r="B72" s="55" t="s">
        <v>60</v>
      </c>
      <c r="C72" s="143">
        <f>D66+D67+C68+C69+C70+C71</f>
        <v>0</v>
      </c>
      <c r="D72" s="144"/>
    </row>
    <row r="73" spans="1:4" ht="36" customHeight="1" x14ac:dyDescent="0.25">
      <c r="A73" s="160" t="s">
        <v>212</v>
      </c>
      <c r="B73" s="161"/>
      <c r="C73" s="161"/>
      <c r="D73" s="161"/>
    </row>
    <row r="74" spans="1:4" x14ac:dyDescent="0.25">
      <c r="A74" s="125"/>
      <c r="B74" s="126"/>
      <c r="C74" s="126"/>
      <c r="D74" s="126"/>
    </row>
    <row r="75" spans="1:4" ht="36.75" customHeight="1" x14ac:dyDescent="0.25">
      <c r="A75" s="123" t="s">
        <v>61</v>
      </c>
      <c r="B75" s="124"/>
      <c r="C75" s="124"/>
      <c r="D75" s="124"/>
    </row>
    <row r="76" spans="1:4" ht="27.6" x14ac:dyDescent="0.25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7.6" x14ac:dyDescent="0.25">
      <c r="A77" s="54" t="s">
        <v>34</v>
      </c>
      <c r="B77" s="35" t="s">
        <v>35</v>
      </c>
      <c r="C77" s="36">
        <f>C44</f>
        <v>0.14862206666666666</v>
      </c>
      <c r="D77" s="37">
        <f>D44</f>
        <v>0</v>
      </c>
    </row>
    <row r="78" spans="1:4" x14ac:dyDescent="0.25">
      <c r="A78" s="54" t="s">
        <v>41</v>
      </c>
      <c r="B78" s="35" t="s">
        <v>42</v>
      </c>
      <c r="C78" s="36">
        <f>C59</f>
        <v>0.33800000000000002</v>
      </c>
      <c r="D78" s="37">
        <f>D59</f>
        <v>0</v>
      </c>
    </row>
    <row r="79" spans="1:4" x14ac:dyDescent="0.25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x14ac:dyDescent="0.25">
      <c r="A80" s="108" t="s">
        <v>63</v>
      </c>
      <c r="B80" s="108"/>
      <c r="C80" s="38" t="s">
        <v>0</v>
      </c>
      <c r="D80" s="18">
        <f>SUM(D77:D79)</f>
        <v>0</v>
      </c>
    </row>
    <row r="81" spans="1:4" x14ac:dyDescent="0.25">
      <c r="A81" s="39"/>
      <c r="B81" s="40"/>
      <c r="C81" s="40"/>
      <c r="D81" s="40"/>
    </row>
    <row r="82" spans="1:4" x14ac:dyDescent="0.25">
      <c r="A82" s="39"/>
      <c r="B82" s="40"/>
      <c r="C82" s="40"/>
      <c r="D82" s="40"/>
    </row>
    <row r="83" spans="1:4" ht="31.5" customHeight="1" x14ac:dyDescent="0.25">
      <c r="A83" s="123" t="s">
        <v>64</v>
      </c>
      <c r="B83" s="124"/>
      <c r="C83" s="124"/>
      <c r="D83" s="124"/>
    </row>
    <row r="84" spans="1:4" x14ac:dyDescent="0.25">
      <c r="A84" s="56">
        <v>3</v>
      </c>
      <c r="B84" s="56" t="s">
        <v>65</v>
      </c>
      <c r="C84" s="56" t="s">
        <v>36</v>
      </c>
      <c r="D84" s="56" t="s">
        <v>28</v>
      </c>
    </row>
    <row r="85" spans="1:4" x14ac:dyDescent="0.25">
      <c r="A85" s="54" t="s">
        <v>8</v>
      </c>
      <c r="B85" s="105" t="s">
        <v>66</v>
      </c>
      <c r="C85" s="52">
        <f>Coordenador!C85</f>
        <v>4.1999999999999997E-3</v>
      </c>
      <c r="D85" s="14">
        <f t="shared" ref="D85:D90" si="0">D$34*C85</f>
        <v>0</v>
      </c>
    </row>
    <row r="86" spans="1:4" ht="63.6" x14ac:dyDescent="0.25">
      <c r="A86" s="54" t="s">
        <v>10</v>
      </c>
      <c r="B86" s="105" t="s">
        <v>223</v>
      </c>
      <c r="C86" s="52">
        <f>Coordenador!C86</f>
        <v>3.3599999999999998E-4</v>
      </c>
      <c r="D86" s="14">
        <f t="shared" si="0"/>
        <v>0</v>
      </c>
    </row>
    <row r="87" spans="1:4" ht="63.6" x14ac:dyDescent="0.25">
      <c r="A87" s="54" t="s">
        <v>13</v>
      </c>
      <c r="B87" s="105" t="s">
        <v>224</v>
      </c>
      <c r="C87" s="52">
        <f>Coordenador!C87</f>
        <v>5.6784000000000001E-4</v>
      </c>
      <c r="D87" s="14">
        <f t="shared" si="0"/>
        <v>0</v>
      </c>
    </row>
    <row r="88" spans="1:4" x14ac:dyDescent="0.25">
      <c r="A88" s="54" t="s">
        <v>15</v>
      </c>
      <c r="B88" s="105" t="s">
        <v>67</v>
      </c>
      <c r="C88" s="52">
        <f>Coordenador!C88</f>
        <v>1.9400000000000001E-2</v>
      </c>
      <c r="D88" s="14">
        <f t="shared" si="0"/>
        <v>0</v>
      </c>
    </row>
    <row r="89" spans="1:4" ht="63.6" x14ac:dyDescent="0.25">
      <c r="A89" s="54" t="s">
        <v>17</v>
      </c>
      <c r="B89" s="105" t="s">
        <v>225</v>
      </c>
      <c r="C89" s="52">
        <f>Coordenador!C89</f>
        <v>6.5572000000000009E-3</v>
      </c>
      <c r="D89" s="14">
        <f t="shared" si="0"/>
        <v>0</v>
      </c>
    </row>
    <row r="90" spans="1:4" ht="63.6" x14ac:dyDescent="0.25">
      <c r="A90" s="54" t="s">
        <v>48</v>
      </c>
      <c r="B90" s="105" t="s">
        <v>226</v>
      </c>
      <c r="C90" s="52">
        <f>Coordenador!C90</f>
        <v>2.6228800000000002E-3</v>
      </c>
      <c r="D90" s="14">
        <f t="shared" si="0"/>
        <v>0</v>
      </c>
    </row>
    <row r="91" spans="1:4" x14ac:dyDescent="0.25">
      <c r="A91" s="108" t="s">
        <v>68</v>
      </c>
      <c r="B91" s="108"/>
      <c r="C91" s="44">
        <f>SUM(C85:C90)</f>
        <v>3.3683919999999999E-2</v>
      </c>
      <c r="D91" s="18">
        <f>SUM(D85:D90)</f>
        <v>0</v>
      </c>
    </row>
    <row r="92" spans="1:4" x14ac:dyDescent="0.25">
      <c r="A92" s="60"/>
      <c r="B92" s="61"/>
      <c r="C92" s="61"/>
      <c r="D92" s="61"/>
    </row>
    <row r="93" spans="1:4" x14ac:dyDescent="0.25">
      <c r="A93" s="123" t="s">
        <v>69</v>
      </c>
      <c r="B93" s="124"/>
      <c r="C93" s="124"/>
      <c r="D93" s="124"/>
    </row>
    <row r="94" spans="1:4" x14ac:dyDescent="0.25">
      <c r="A94" s="4"/>
      <c r="B94" s="4"/>
      <c r="C94" s="4"/>
      <c r="D94" s="4"/>
    </row>
    <row r="95" spans="1:4" ht="63.75" customHeight="1" x14ac:dyDescent="0.25">
      <c r="A95" s="127" t="s">
        <v>198</v>
      </c>
      <c r="B95" s="128"/>
      <c r="C95" s="128"/>
      <c r="D95" s="129"/>
    </row>
    <row r="96" spans="1:4" x14ac:dyDescent="0.25">
      <c r="A96" s="58"/>
      <c r="B96" s="59"/>
      <c r="C96" s="59"/>
      <c r="D96" s="59"/>
    </row>
    <row r="97" spans="1:4" ht="39" customHeight="1" x14ac:dyDescent="0.25">
      <c r="A97" s="123" t="s">
        <v>70</v>
      </c>
      <c r="B97" s="124"/>
      <c r="C97" s="124"/>
      <c r="D97" s="124"/>
    </row>
    <row r="98" spans="1:4" x14ac:dyDescent="0.2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1.4" x14ac:dyDescent="0.2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0</v>
      </c>
    </row>
    <row r="100" spans="1:4" x14ac:dyDescent="0.25">
      <c r="A100" s="54" t="s">
        <v>10</v>
      </c>
      <c r="B100" s="35" t="s">
        <v>73</v>
      </c>
      <c r="C100" s="43">
        <f>Coordenador!C100</f>
        <v>0</v>
      </c>
      <c r="D100" s="14">
        <f t="shared" si="1"/>
        <v>0</v>
      </c>
    </row>
    <row r="101" spans="1:4" ht="27.6" x14ac:dyDescent="0.25">
      <c r="A101" s="54" t="s">
        <v>13</v>
      </c>
      <c r="B101" s="35" t="s">
        <v>74</v>
      </c>
      <c r="C101" s="43">
        <f>Coordenador!C101</f>
        <v>0</v>
      </c>
      <c r="D101" s="14">
        <f t="shared" si="1"/>
        <v>0</v>
      </c>
    </row>
    <row r="102" spans="1:4" ht="27.6" x14ac:dyDescent="0.25">
      <c r="A102" s="54" t="s">
        <v>15</v>
      </c>
      <c r="B102" s="35" t="s">
        <v>75</v>
      </c>
      <c r="C102" s="43">
        <f>Coordenador!C102</f>
        <v>0</v>
      </c>
      <c r="D102" s="14">
        <f t="shared" si="1"/>
        <v>0</v>
      </c>
    </row>
    <row r="103" spans="1:4" ht="27.6" x14ac:dyDescent="0.25">
      <c r="A103" s="54" t="s">
        <v>17</v>
      </c>
      <c r="B103" s="35" t="s">
        <v>76</v>
      </c>
      <c r="C103" s="43">
        <f>Coordenador!C103</f>
        <v>0</v>
      </c>
      <c r="D103" s="14">
        <f t="shared" si="1"/>
        <v>0</v>
      </c>
    </row>
    <row r="104" spans="1:4" ht="27.6" x14ac:dyDescent="0.25">
      <c r="A104" s="54" t="s">
        <v>48</v>
      </c>
      <c r="B104" s="35" t="s">
        <v>77</v>
      </c>
      <c r="C104" s="43">
        <f>Coordenador!C104</f>
        <v>0</v>
      </c>
      <c r="D104" s="14">
        <f t="shared" si="1"/>
        <v>0</v>
      </c>
    </row>
    <row r="105" spans="1:4" x14ac:dyDescent="0.25">
      <c r="A105" s="108" t="s">
        <v>78</v>
      </c>
      <c r="B105" s="108"/>
      <c r="C105" s="44">
        <f>SUM(C99:C104)</f>
        <v>9.9537037037037021E-2</v>
      </c>
      <c r="D105" s="18">
        <f>SUM(D99:D104)</f>
        <v>0</v>
      </c>
    </row>
    <row r="106" spans="1:4" x14ac:dyDescent="0.25">
      <c r="A106" s="60"/>
      <c r="B106" s="61"/>
      <c r="C106" s="61"/>
      <c r="D106" s="61"/>
    </row>
    <row r="107" spans="1:4" ht="48.75" customHeight="1" x14ac:dyDescent="0.25">
      <c r="A107" s="130" t="s">
        <v>79</v>
      </c>
      <c r="B107" s="131"/>
      <c r="C107" s="131"/>
      <c r="D107" s="131"/>
    </row>
    <row r="108" spans="1:4" ht="27.6" x14ac:dyDescent="0.25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 x14ac:dyDescent="0.25">
      <c r="A109" s="54" t="s">
        <v>71</v>
      </c>
      <c r="B109" s="35" t="s">
        <v>81</v>
      </c>
      <c r="C109" s="36">
        <f>C105</f>
        <v>9.9537037037037021E-2</v>
      </c>
      <c r="D109" s="37">
        <f>D105</f>
        <v>0</v>
      </c>
    </row>
    <row r="110" spans="1:4" x14ac:dyDescent="0.25">
      <c r="A110" s="108" t="s">
        <v>82</v>
      </c>
      <c r="B110" s="108"/>
      <c r="C110" s="38" t="s">
        <v>0</v>
      </c>
      <c r="D110" s="18">
        <f>SUM(D109:D109)</f>
        <v>0</v>
      </c>
    </row>
    <row r="111" spans="1:4" x14ac:dyDescent="0.25">
      <c r="A111" s="60"/>
      <c r="B111" s="61"/>
      <c r="C111" s="61"/>
      <c r="D111" s="61"/>
    </row>
    <row r="112" spans="1:4" x14ac:dyDescent="0.25">
      <c r="A112" s="123" t="s">
        <v>83</v>
      </c>
      <c r="B112" s="124"/>
      <c r="C112" s="124"/>
      <c r="D112" s="124"/>
    </row>
    <row r="113" spans="1:4" x14ac:dyDescent="0.25">
      <c r="A113" s="57">
        <v>5</v>
      </c>
      <c r="B113" s="111" t="s">
        <v>84</v>
      </c>
      <c r="C113" s="111"/>
      <c r="D113" s="57" t="s">
        <v>28</v>
      </c>
    </row>
    <row r="114" spans="1:4" x14ac:dyDescent="0.25">
      <c r="A114" s="54" t="s">
        <v>8</v>
      </c>
      <c r="B114" s="112" t="s">
        <v>85</v>
      </c>
      <c r="C114" s="112"/>
      <c r="D114" s="37"/>
    </row>
    <row r="115" spans="1:4" x14ac:dyDescent="0.25">
      <c r="A115" s="54" t="s">
        <v>10</v>
      </c>
      <c r="B115" s="112" t="s">
        <v>86</v>
      </c>
      <c r="C115" s="112"/>
      <c r="D115" s="37"/>
    </row>
    <row r="116" spans="1:4" x14ac:dyDescent="0.25">
      <c r="A116" s="54" t="s">
        <v>13</v>
      </c>
      <c r="B116" s="112" t="s">
        <v>30</v>
      </c>
      <c r="C116" s="112"/>
      <c r="D116" s="37"/>
    </row>
    <row r="117" spans="1:4" x14ac:dyDescent="0.25">
      <c r="A117" s="34"/>
      <c r="B117" s="108" t="s">
        <v>87</v>
      </c>
      <c r="C117" s="108"/>
      <c r="D117" s="18">
        <f>SUM(D114:D116)</f>
        <v>0</v>
      </c>
    </row>
    <row r="118" spans="1:4" x14ac:dyDescent="0.25">
      <c r="A118" s="113" t="s">
        <v>200</v>
      </c>
      <c r="B118" s="114"/>
      <c r="C118" s="114"/>
      <c r="D118" s="114"/>
    </row>
    <row r="119" spans="1:4" x14ac:dyDescent="0.25">
      <c r="A119" s="115"/>
      <c r="B119" s="116"/>
      <c r="C119" s="116"/>
      <c r="D119" s="116"/>
    </row>
    <row r="120" spans="1:4" x14ac:dyDescent="0.25">
      <c r="A120" s="117" t="s">
        <v>88</v>
      </c>
      <c r="B120" s="117"/>
      <c r="C120" s="117"/>
      <c r="D120" s="117"/>
    </row>
    <row r="121" spans="1:4" x14ac:dyDescent="0.2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 x14ac:dyDescent="0.25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 x14ac:dyDescent="0.25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x14ac:dyDescent="0.25">
      <c r="A124" s="16" t="s">
        <v>13</v>
      </c>
      <c r="B124" s="3" t="s">
        <v>92</v>
      </c>
      <c r="C124" s="46">
        <f>SUM(C125:C127)</f>
        <v>0</v>
      </c>
      <c r="D124" s="47">
        <f>((D139+D122+D123)/(1-C124))*C124</f>
        <v>0</v>
      </c>
    </row>
    <row r="125" spans="1:4" x14ac:dyDescent="0.25">
      <c r="A125" s="33"/>
      <c r="B125" s="3" t="s">
        <v>93</v>
      </c>
      <c r="C125" s="43">
        <f>Coordenador!C125</f>
        <v>0</v>
      </c>
      <c r="D125" s="45">
        <f>((D139+D122+D123)/(1-C124))*C125</f>
        <v>0</v>
      </c>
    </row>
    <row r="126" spans="1:4" x14ac:dyDescent="0.25">
      <c r="A126" s="33"/>
      <c r="B126" s="3" t="s">
        <v>94</v>
      </c>
      <c r="C126" s="48">
        <f>Coordenador!C126</f>
        <v>0</v>
      </c>
      <c r="D126" s="45">
        <f>((D139+D122+D123)/(1-C124))*C126</f>
        <v>0</v>
      </c>
    </row>
    <row r="127" spans="1:4" x14ac:dyDescent="0.25">
      <c r="A127" s="33"/>
      <c r="B127" s="3" t="s">
        <v>95</v>
      </c>
      <c r="C127" s="43">
        <f>Coordenador!C127</f>
        <v>0</v>
      </c>
      <c r="D127" s="45">
        <f>((D139+D122+D123)/(1-C124))*C127</f>
        <v>0</v>
      </c>
    </row>
    <row r="128" spans="1:4" x14ac:dyDescent="0.25">
      <c r="A128" s="34"/>
      <c r="B128" s="55" t="s">
        <v>96</v>
      </c>
      <c r="C128" s="44"/>
      <c r="D128" s="18">
        <f>D122+D123+D124</f>
        <v>0</v>
      </c>
    </row>
    <row r="129" spans="1:4" ht="27" customHeight="1" x14ac:dyDescent="0.25">
      <c r="A129" s="118" t="s">
        <v>201</v>
      </c>
      <c r="B129" s="119"/>
      <c r="C129" s="119"/>
      <c r="D129" s="119"/>
    </row>
    <row r="130" spans="1:4" ht="35.25" customHeight="1" x14ac:dyDescent="0.25">
      <c r="A130" s="120" t="s">
        <v>202</v>
      </c>
      <c r="B130" s="121"/>
      <c r="C130" s="121"/>
      <c r="D130" s="121"/>
    </row>
    <row r="131" spans="1:4" x14ac:dyDescent="0.25">
      <c r="A131" s="49"/>
      <c r="B131" s="49"/>
      <c r="C131" s="49"/>
      <c r="D131" s="49"/>
    </row>
    <row r="132" spans="1:4" ht="18.75" customHeight="1" x14ac:dyDescent="0.25">
      <c r="A132" s="122" t="s">
        <v>97</v>
      </c>
      <c r="B132" s="122"/>
      <c r="C132" s="122"/>
      <c r="D132" s="122"/>
    </row>
    <row r="133" spans="1:4" x14ac:dyDescent="0.25">
      <c r="A133" s="34"/>
      <c r="B133" s="110" t="s">
        <v>98</v>
      </c>
      <c r="C133" s="110"/>
      <c r="D133" s="56" t="s">
        <v>99</v>
      </c>
    </row>
    <row r="134" spans="1:4" x14ac:dyDescent="0.25">
      <c r="A134" s="50" t="s">
        <v>8</v>
      </c>
      <c r="B134" s="109" t="s">
        <v>100</v>
      </c>
      <c r="C134" s="109"/>
      <c r="D134" s="37">
        <f>D34</f>
        <v>0</v>
      </c>
    </row>
    <row r="135" spans="1:4" x14ac:dyDescent="0.25">
      <c r="A135" s="50" t="s">
        <v>10</v>
      </c>
      <c r="B135" s="109" t="s">
        <v>101</v>
      </c>
      <c r="C135" s="109"/>
      <c r="D135" s="37">
        <f>D80</f>
        <v>0</v>
      </c>
    </row>
    <row r="136" spans="1:4" x14ac:dyDescent="0.25">
      <c r="A136" s="50" t="s">
        <v>13</v>
      </c>
      <c r="B136" s="109" t="s">
        <v>102</v>
      </c>
      <c r="C136" s="109"/>
      <c r="D136" s="37">
        <f>D91</f>
        <v>0</v>
      </c>
    </row>
    <row r="137" spans="1:4" x14ac:dyDescent="0.25">
      <c r="A137" s="50" t="s">
        <v>15</v>
      </c>
      <c r="B137" s="109" t="s">
        <v>103</v>
      </c>
      <c r="C137" s="109"/>
      <c r="D137" s="14">
        <f>D110</f>
        <v>0</v>
      </c>
    </row>
    <row r="138" spans="1:4" x14ac:dyDescent="0.25">
      <c r="A138" s="50" t="s">
        <v>17</v>
      </c>
      <c r="B138" s="109" t="s">
        <v>104</v>
      </c>
      <c r="C138" s="109"/>
      <c r="D138" s="37">
        <f>D117</f>
        <v>0</v>
      </c>
    </row>
    <row r="139" spans="1:4" x14ac:dyDescent="0.25">
      <c r="A139" s="108" t="s">
        <v>105</v>
      </c>
      <c r="B139" s="108"/>
      <c r="C139" s="108"/>
      <c r="D139" s="18">
        <f>SUM(D134:D138)</f>
        <v>0</v>
      </c>
    </row>
    <row r="140" spans="1:4" x14ac:dyDescent="0.25">
      <c r="A140" s="50" t="s">
        <v>48</v>
      </c>
      <c r="B140" s="107" t="s">
        <v>106</v>
      </c>
      <c r="C140" s="107"/>
      <c r="D140" s="37">
        <f>D128</f>
        <v>0</v>
      </c>
    </row>
    <row r="141" spans="1:4" x14ac:dyDescent="0.25">
      <c r="A141" s="108" t="s">
        <v>107</v>
      </c>
      <c r="B141" s="108"/>
      <c r="C141" s="108"/>
      <c r="D141" s="18">
        <f>TRUNC((D139+D140),2)</f>
        <v>0</v>
      </c>
    </row>
    <row r="142" spans="1:4" ht="24.75" customHeight="1" x14ac:dyDescent="0.25">
      <c r="A142" s="167" t="s">
        <v>203</v>
      </c>
      <c r="B142" s="167"/>
      <c r="C142" s="167"/>
      <c r="D142" s="167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view="pageBreakPreview" zoomScaleNormal="85" zoomScaleSheetLayoutView="100" workbookViewId="0">
      <selection activeCell="A12" sqref="A12:B12"/>
    </sheetView>
  </sheetViews>
  <sheetFormatPr defaultColWidth="0" defaultRowHeight="13.8" zeroHeight="1" x14ac:dyDescent="0.25"/>
  <cols>
    <col min="1" max="1" width="6.109375" style="63" customWidth="1"/>
    <col min="2" max="2" width="45.5546875" style="63" customWidth="1"/>
    <col min="3" max="3" width="20.88671875" style="63" customWidth="1"/>
    <col min="4" max="4" width="28" style="63" customWidth="1"/>
    <col min="5" max="7" width="0" style="63" hidden="1"/>
    <col min="8" max="16384" width="9.109375" style="63" hidden="1"/>
  </cols>
  <sheetData>
    <row r="1" spans="1:4" x14ac:dyDescent="0.25">
      <c r="A1" s="104" t="s">
        <v>204</v>
      </c>
      <c r="B1" s="64"/>
      <c r="C1" s="64"/>
      <c r="D1" s="65"/>
    </row>
    <row r="2" spans="1:4" x14ac:dyDescent="0.25">
      <c r="A2" s="104" t="s">
        <v>205</v>
      </c>
      <c r="B2" s="64"/>
      <c r="C2" s="64"/>
      <c r="D2" s="65"/>
    </row>
    <row r="3" spans="1:4" x14ac:dyDescent="0.25">
      <c r="A3" s="104" t="s">
        <v>206</v>
      </c>
      <c r="B3" s="64"/>
      <c r="C3" s="64"/>
      <c r="D3" s="65"/>
    </row>
    <row r="4" spans="1:4" x14ac:dyDescent="0.25">
      <c r="A4" s="104" t="s">
        <v>207</v>
      </c>
      <c r="B4" s="64"/>
      <c r="C4" s="64"/>
      <c r="D4" s="65"/>
    </row>
    <row r="5" spans="1:4" x14ac:dyDescent="0.25">
      <c r="A5" s="104" t="s">
        <v>208</v>
      </c>
      <c r="B5" s="66"/>
      <c r="C5" s="66"/>
      <c r="D5" s="67"/>
    </row>
    <row r="6" spans="1:4" x14ac:dyDescent="0.25"/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>
      <c r="A9" s="4"/>
      <c r="B9" s="4"/>
      <c r="C9" s="4"/>
      <c r="D9" s="4"/>
    </row>
    <row r="10" spans="1:4" x14ac:dyDescent="0.25">
      <c r="A10" s="164" t="s">
        <v>3</v>
      </c>
      <c r="B10" s="164"/>
      <c r="C10" s="164"/>
      <c r="D10" s="164"/>
    </row>
    <row r="11" spans="1:4" ht="27.6" x14ac:dyDescent="0.25">
      <c r="A11" s="152" t="s">
        <v>4</v>
      </c>
      <c r="B11" s="152"/>
      <c r="C11" s="5" t="s">
        <v>5</v>
      </c>
      <c r="D11" s="5" t="s">
        <v>6</v>
      </c>
    </row>
    <row r="12" spans="1:4" x14ac:dyDescent="0.25">
      <c r="A12" s="168" t="s">
        <v>228</v>
      </c>
      <c r="B12" s="169"/>
      <c r="C12" s="68" t="s">
        <v>7</v>
      </c>
      <c r="D12" s="69">
        <v>1</v>
      </c>
    </row>
    <row r="13" spans="1:4" x14ac:dyDescent="0.25">
      <c r="A13" s="6"/>
      <c r="B13" s="6"/>
      <c r="C13" s="6"/>
      <c r="D13" s="7"/>
    </row>
    <row r="14" spans="1:4" x14ac:dyDescent="0.25">
      <c r="A14" s="1"/>
      <c r="B14" s="1"/>
      <c r="C14" s="1"/>
      <c r="D14" s="1"/>
    </row>
    <row r="15" spans="1:4" x14ac:dyDescent="0.25">
      <c r="A15" s="62" t="s">
        <v>8</v>
      </c>
      <c r="B15" s="151" t="s">
        <v>9</v>
      </c>
      <c r="C15" s="151"/>
      <c r="D15" s="8"/>
    </row>
    <row r="16" spans="1:4" x14ac:dyDescent="0.25">
      <c r="A16" s="62" t="s">
        <v>10</v>
      </c>
      <c r="B16" s="151" t="s">
        <v>11</v>
      </c>
      <c r="C16" s="151"/>
      <c r="D16" s="9" t="s">
        <v>12</v>
      </c>
    </row>
    <row r="17" spans="1:4" x14ac:dyDescent="0.25">
      <c r="A17" s="62" t="s">
        <v>13</v>
      </c>
      <c r="B17" s="151" t="s">
        <v>14</v>
      </c>
      <c r="C17" s="151"/>
      <c r="D17" s="10"/>
    </row>
    <row r="18" spans="1:4" x14ac:dyDescent="0.25">
      <c r="A18" s="62" t="s">
        <v>15</v>
      </c>
      <c r="B18" s="127" t="s">
        <v>16</v>
      </c>
      <c r="C18" s="129"/>
      <c r="D18" s="10"/>
    </row>
    <row r="19" spans="1:4" x14ac:dyDescent="0.25">
      <c r="A19" s="62" t="s">
        <v>17</v>
      </c>
      <c r="B19" s="151" t="s">
        <v>18</v>
      </c>
      <c r="C19" s="151"/>
      <c r="D19" s="11">
        <v>12</v>
      </c>
    </row>
    <row r="20" spans="1:4" x14ac:dyDescent="0.25">
      <c r="A20" s="1"/>
      <c r="B20" s="1"/>
      <c r="C20" s="12"/>
      <c r="D20" s="1"/>
    </row>
    <row r="21" spans="1:4" x14ac:dyDescent="0.25">
      <c r="A21" s="131" t="s">
        <v>19</v>
      </c>
      <c r="B21" s="131"/>
      <c r="C21" s="131"/>
      <c r="D21" s="131"/>
    </row>
    <row r="22" spans="1:4" x14ac:dyDescent="0.25">
      <c r="A22" s="152" t="s">
        <v>20</v>
      </c>
      <c r="B22" s="152"/>
      <c r="C22" s="152"/>
      <c r="D22" s="152"/>
    </row>
    <row r="23" spans="1:4" ht="27.6" x14ac:dyDescent="0.25">
      <c r="A23" s="62">
        <v>1</v>
      </c>
      <c r="B23" s="151" t="s">
        <v>21</v>
      </c>
      <c r="C23" s="151"/>
      <c r="D23" s="13" t="s">
        <v>161</v>
      </c>
    </row>
    <row r="24" spans="1:4" x14ac:dyDescent="0.25">
      <c r="A24" s="62">
        <v>2</v>
      </c>
      <c r="B24" s="151" t="s">
        <v>22</v>
      </c>
      <c r="C24" s="151"/>
      <c r="D24" s="11" t="s">
        <v>111</v>
      </c>
    </row>
    <row r="25" spans="1:4" x14ac:dyDescent="0.25">
      <c r="A25" s="62">
        <v>3</v>
      </c>
      <c r="B25" s="151" t="s">
        <v>23</v>
      </c>
      <c r="C25" s="151"/>
      <c r="D25" s="14"/>
    </row>
    <row r="26" spans="1:4" ht="39.75" customHeight="1" x14ac:dyDescent="0.25">
      <c r="A26" s="62">
        <v>4</v>
      </c>
      <c r="B26" s="151" t="s">
        <v>24</v>
      </c>
      <c r="C26" s="151"/>
      <c r="D26" s="11" t="s">
        <v>229</v>
      </c>
    </row>
    <row r="27" spans="1:4" x14ac:dyDescent="0.25">
      <c r="A27" s="62">
        <v>5</v>
      </c>
      <c r="B27" s="151" t="s">
        <v>25</v>
      </c>
      <c r="C27" s="151"/>
      <c r="D27" s="15"/>
    </row>
    <row r="28" spans="1:4" x14ac:dyDescent="0.25">
      <c r="A28" s="1"/>
      <c r="B28" s="1"/>
      <c r="C28" s="1"/>
      <c r="D28" s="2"/>
    </row>
    <row r="29" spans="1:4" x14ac:dyDescent="0.25">
      <c r="A29" s="1"/>
      <c r="B29" s="1"/>
      <c r="C29" s="1"/>
      <c r="D29" s="2"/>
    </row>
    <row r="30" spans="1:4" x14ac:dyDescent="0.25">
      <c r="A30" s="131" t="s">
        <v>26</v>
      </c>
      <c r="B30" s="131"/>
      <c r="C30" s="131"/>
      <c r="D30" s="131"/>
    </row>
    <row r="31" spans="1:4" x14ac:dyDescent="0.25">
      <c r="A31" s="57">
        <v>1</v>
      </c>
      <c r="B31" s="152" t="s">
        <v>27</v>
      </c>
      <c r="C31" s="152"/>
      <c r="D31" s="57" t="s">
        <v>28</v>
      </c>
    </row>
    <row r="32" spans="1:4" x14ac:dyDescent="0.25">
      <c r="A32" s="16" t="s">
        <v>8</v>
      </c>
      <c r="B32" s="151" t="s">
        <v>29</v>
      </c>
      <c r="C32" s="151"/>
      <c r="D32" s="17"/>
    </row>
    <row r="33" spans="1:7" x14ac:dyDescent="0.25">
      <c r="A33" s="16" t="s">
        <v>10</v>
      </c>
      <c r="B33" s="151" t="s">
        <v>30</v>
      </c>
      <c r="C33" s="151"/>
      <c r="D33" s="70">
        <v>0</v>
      </c>
    </row>
    <row r="34" spans="1:7" x14ac:dyDescent="0.25">
      <c r="A34" s="153" t="s">
        <v>31</v>
      </c>
      <c r="B34" s="154"/>
      <c r="C34" s="155"/>
      <c r="D34" s="18">
        <f>SUM(D32:D33)</f>
        <v>0</v>
      </c>
    </row>
    <row r="35" spans="1:7" ht="33.75" customHeight="1" x14ac:dyDescent="0.25">
      <c r="A35" s="156" t="s">
        <v>188</v>
      </c>
      <c r="B35" s="157"/>
      <c r="C35" s="157"/>
      <c r="D35" s="157"/>
    </row>
    <row r="36" spans="1:7" x14ac:dyDescent="0.25">
      <c r="A36" s="158"/>
      <c r="B36" s="159"/>
      <c r="C36" s="159"/>
      <c r="D36" s="159"/>
    </row>
    <row r="37" spans="1:7" x14ac:dyDescent="0.25">
      <c r="A37" s="158" t="s">
        <v>32</v>
      </c>
      <c r="B37" s="159"/>
      <c r="C37" s="159"/>
      <c r="D37" s="159"/>
    </row>
    <row r="38" spans="1:7" ht="24.75" customHeight="1" x14ac:dyDescent="0.25">
      <c r="A38" s="115" t="s">
        <v>33</v>
      </c>
      <c r="B38" s="116"/>
      <c r="C38" s="116"/>
      <c r="D38" s="116"/>
    </row>
    <row r="39" spans="1:7" ht="27.6" x14ac:dyDescent="0.25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x14ac:dyDescent="0.2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0</v>
      </c>
    </row>
    <row r="41" spans="1:7" ht="27.6" x14ac:dyDescent="0.25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0</v>
      </c>
    </row>
    <row r="42" spans="1:7" x14ac:dyDescent="0.25">
      <c r="A42" s="108" t="s">
        <v>37</v>
      </c>
      <c r="B42" s="108"/>
      <c r="C42" s="23">
        <f>SUM(C40:C41)</f>
        <v>0.11107777777777778</v>
      </c>
      <c r="D42" s="24">
        <f>SUM(D40:D41)</f>
        <v>0</v>
      </c>
    </row>
    <row r="43" spans="1:7" ht="27.6" x14ac:dyDescent="0.25">
      <c r="A43" s="19" t="s">
        <v>13</v>
      </c>
      <c r="B43" s="20" t="s">
        <v>38</v>
      </c>
      <c r="C43" s="21">
        <f>C42*C59</f>
        <v>3.7544288888888888E-2</v>
      </c>
      <c r="D43" s="22">
        <f>D34*C43</f>
        <v>0</v>
      </c>
    </row>
    <row r="44" spans="1:7" x14ac:dyDescent="0.25">
      <c r="A44" s="108" t="s">
        <v>39</v>
      </c>
      <c r="B44" s="108"/>
      <c r="C44" s="23">
        <f>SUM(C42:C43)</f>
        <v>0.14862206666666666</v>
      </c>
      <c r="D44" s="24">
        <f>SUM(D42:D43)</f>
        <v>0</v>
      </c>
    </row>
    <row r="45" spans="1:7" ht="58.5" customHeight="1" x14ac:dyDescent="0.25">
      <c r="A45" s="132" t="s">
        <v>191</v>
      </c>
      <c r="B45" s="133"/>
      <c r="C45" s="133"/>
      <c r="D45" s="134"/>
      <c r="G45" s="71"/>
    </row>
    <row r="46" spans="1:7" ht="34.5" customHeight="1" x14ac:dyDescent="0.25">
      <c r="A46" s="135" t="s">
        <v>192</v>
      </c>
      <c r="B46" s="136"/>
      <c r="C46" s="136"/>
      <c r="D46" s="137"/>
    </row>
    <row r="47" spans="1:7" ht="81" customHeight="1" x14ac:dyDescent="0.25">
      <c r="A47" s="138" t="s">
        <v>193</v>
      </c>
      <c r="B47" s="139"/>
      <c r="C47" s="139"/>
      <c r="D47" s="140"/>
    </row>
    <row r="48" spans="1:7" x14ac:dyDescent="0.25">
      <c r="A48" s="60"/>
      <c r="B48" s="61"/>
      <c r="C48" s="61"/>
      <c r="D48" s="61"/>
    </row>
    <row r="49" spans="1:4" ht="35.25" customHeight="1" x14ac:dyDescent="0.25">
      <c r="A49" s="130" t="s">
        <v>40</v>
      </c>
      <c r="B49" s="131"/>
      <c r="C49" s="131"/>
      <c r="D49" s="131"/>
    </row>
    <row r="50" spans="1:4" ht="15" customHeight="1" x14ac:dyDescent="0.25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 x14ac:dyDescent="0.25">
      <c r="A51" s="26" t="s">
        <v>8</v>
      </c>
      <c r="B51" s="27" t="s">
        <v>43</v>
      </c>
      <c r="C51" s="28">
        <f>Coordenador!C51</f>
        <v>0.2</v>
      </c>
      <c r="D51" s="29">
        <f>D34*C51</f>
        <v>0</v>
      </c>
    </row>
    <row r="52" spans="1:4" x14ac:dyDescent="0.25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0</v>
      </c>
    </row>
    <row r="53" spans="1:4" ht="15" customHeight="1" x14ac:dyDescent="0.25">
      <c r="A53" s="26" t="s">
        <v>13</v>
      </c>
      <c r="B53" s="27" t="s">
        <v>45</v>
      </c>
      <c r="C53" s="30">
        <f>Coordenador!C53</f>
        <v>0</v>
      </c>
      <c r="D53" s="29">
        <f>D34*C53</f>
        <v>0</v>
      </c>
    </row>
    <row r="54" spans="1:4" x14ac:dyDescent="0.25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0</v>
      </c>
    </row>
    <row r="55" spans="1:4" x14ac:dyDescent="0.25">
      <c r="A55" s="26" t="s">
        <v>17</v>
      </c>
      <c r="B55" s="27" t="s">
        <v>47</v>
      </c>
      <c r="C55" s="72">
        <f>Coordenador!C55</f>
        <v>0.01</v>
      </c>
      <c r="D55" s="29">
        <f>D34*C55</f>
        <v>0</v>
      </c>
    </row>
    <row r="56" spans="1:4" x14ac:dyDescent="0.25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0</v>
      </c>
    </row>
    <row r="57" spans="1:4" x14ac:dyDescent="0.25">
      <c r="A57" s="26" t="s">
        <v>50</v>
      </c>
      <c r="B57" s="27" t="s">
        <v>51</v>
      </c>
      <c r="C57" s="28">
        <f>Coordenador!C57</f>
        <v>2E-3</v>
      </c>
      <c r="D57" s="29">
        <f>D34*C57</f>
        <v>0</v>
      </c>
    </row>
    <row r="58" spans="1:4" x14ac:dyDescent="0.25">
      <c r="A58" s="26" t="s">
        <v>52</v>
      </c>
      <c r="B58" s="27" t="s">
        <v>53</v>
      </c>
      <c r="C58" s="72">
        <f>Coordenador!C58</f>
        <v>0.08</v>
      </c>
      <c r="D58" s="29">
        <f>D34*C58</f>
        <v>0</v>
      </c>
    </row>
    <row r="59" spans="1:4" x14ac:dyDescent="0.25">
      <c r="A59" s="141" t="s">
        <v>54</v>
      </c>
      <c r="B59" s="141"/>
      <c r="C59" s="31">
        <f>SUM(C51:C58)</f>
        <v>0.33800000000000002</v>
      </c>
      <c r="D59" s="32">
        <f>SUM(D51:D58)</f>
        <v>0</v>
      </c>
    </row>
    <row r="60" spans="1:4" ht="35.25" customHeight="1" x14ac:dyDescent="0.25">
      <c r="A60" s="132" t="s">
        <v>194</v>
      </c>
      <c r="B60" s="133"/>
      <c r="C60" s="133"/>
      <c r="D60" s="134"/>
    </row>
    <row r="61" spans="1:4" ht="35.25" customHeight="1" x14ac:dyDescent="0.25">
      <c r="A61" s="135" t="s">
        <v>195</v>
      </c>
      <c r="B61" s="136"/>
      <c r="C61" s="136"/>
      <c r="D61" s="137"/>
    </row>
    <row r="62" spans="1:4" ht="35.25" customHeight="1" x14ac:dyDescent="0.25">
      <c r="A62" s="142" t="s">
        <v>196</v>
      </c>
      <c r="B62" s="139"/>
      <c r="C62" s="139"/>
      <c r="D62" s="140"/>
    </row>
    <row r="63" spans="1:4" x14ac:dyDescent="0.25">
      <c r="A63" s="61"/>
      <c r="B63" s="61"/>
      <c r="C63" s="61"/>
      <c r="D63" s="61"/>
    </row>
    <row r="64" spans="1:4" ht="20.25" customHeight="1" x14ac:dyDescent="0.25">
      <c r="A64" s="130" t="s">
        <v>55</v>
      </c>
      <c r="B64" s="131"/>
      <c r="C64" s="131"/>
      <c r="D64" s="131"/>
    </row>
    <row r="65" spans="1:4" ht="27.6" x14ac:dyDescent="0.25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 x14ac:dyDescent="0.25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1.4" x14ac:dyDescent="0.25">
      <c r="A67" s="62" t="s">
        <v>10</v>
      </c>
      <c r="B67" s="102" t="s">
        <v>210</v>
      </c>
      <c r="C67" s="75"/>
      <c r="D67" s="82">
        <f>C67*22</f>
        <v>0</v>
      </c>
    </row>
    <row r="68" spans="1:4" ht="27.6" x14ac:dyDescent="0.25">
      <c r="A68" s="62" t="s">
        <v>13</v>
      </c>
      <c r="B68" s="33" t="s">
        <v>211</v>
      </c>
      <c r="C68" s="145"/>
      <c r="D68" s="146"/>
    </row>
    <row r="69" spans="1:4" ht="27.6" x14ac:dyDescent="0.25">
      <c r="A69" s="62" t="s">
        <v>15</v>
      </c>
      <c r="B69" s="33" t="s">
        <v>197</v>
      </c>
      <c r="C69" s="147"/>
      <c r="D69" s="148"/>
    </row>
    <row r="70" spans="1:4" ht="27.6" x14ac:dyDescent="0.25">
      <c r="A70" s="62" t="s">
        <v>17</v>
      </c>
      <c r="B70" s="33" t="s">
        <v>197</v>
      </c>
      <c r="C70" s="147"/>
      <c r="D70" s="148"/>
    </row>
    <row r="71" spans="1:4" ht="38.25" customHeight="1" x14ac:dyDescent="0.25">
      <c r="A71" s="62" t="s">
        <v>48</v>
      </c>
      <c r="B71" s="33" t="s">
        <v>197</v>
      </c>
      <c r="C71" s="149"/>
      <c r="D71" s="150"/>
    </row>
    <row r="72" spans="1:4" x14ac:dyDescent="0.25">
      <c r="A72" s="34"/>
      <c r="B72" s="55" t="s">
        <v>60</v>
      </c>
      <c r="C72" s="143">
        <f>D66+D67+C68+C69+C70+C71</f>
        <v>0</v>
      </c>
      <c r="D72" s="144"/>
    </row>
    <row r="73" spans="1:4" ht="36" customHeight="1" x14ac:dyDescent="0.25">
      <c r="A73" s="160" t="s">
        <v>212</v>
      </c>
      <c r="B73" s="161"/>
      <c r="C73" s="161"/>
      <c r="D73" s="161"/>
    </row>
    <row r="74" spans="1:4" x14ac:dyDescent="0.25">
      <c r="A74" s="125"/>
      <c r="B74" s="126"/>
      <c r="C74" s="126"/>
      <c r="D74" s="126"/>
    </row>
    <row r="75" spans="1:4" ht="36.75" customHeight="1" x14ac:dyDescent="0.25">
      <c r="A75" s="123" t="s">
        <v>61</v>
      </c>
      <c r="B75" s="124"/>
      <c r="C75" s="124"/>
      <c r="D75" s="124"/>
    </row>
    <row r="76" spans="1:4" ht="27.6" x14ac:dyDescent="0.25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7.6" x14ac:dyDescent="0.25">
      <c r="A77" s="54" t="s">
        <v>34</v>
      </c>
      <c r="B77" s="35" t="s">
        <v>35</v>
      </c>
      <c r="C77" s="36">
        <f>C44</f>
        <v>0.14862206666666666</v>
      </c>
      <c r="D77" s="37">
        <f>D44</f>
        <v>0</v>
      </c>
    </row>
    <row r="78" spans="1:4" x14ac:dyDescent="0.25">
      <c r="A78" s="54" t="s">
        <v>41</v>
      </c>
      <c r="B78" s="35" t="s">
        <v>42</v>
      </c>
      <c r="C78" s="36">
        <f>C59</f>
        <v>0.33800000000000002</v>
      </c>
      <c r="D78" s="37">
        <f>D59</f>
        <v>0</v>
      </c>
    </row>
    <row r="79" spans="1:4" x14ac:dyDescent="0.25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x14ac:dyDescent="0.25">
      <c r="A80" s="108" t="s">
        <v>63</v>
      </c>
      <c r="B80" s="108"/>
      <c r="C80" s="38" t="s">
        <v>0</v>
      </c>
      <c r="D80" s="18">
        <f>SUM(D77:D79)</f>
        <v>0</v>
      </c>
    </row>
    <row r="81" spans="1:4" x14ac:dyDescent="0.25">
      <c r="A81" s="39"/>
      <c r="B81" s="40"/>
      <c r="C81" s="40"/>
      <c r="D81" s="40"/>
    </row>
    <row r="82" spans="1:4" x14ac:dyDescent="0.25">
      <c r="A82" s="39"/>
      <c r="B82" s="40"/>
      <c r="C82" s="40"/>
      <c r="D82" s="40"/>
    </row>
    <row r="83" spans="1:4" ht="31.5" customHeight="1" x14ac:dyDescent="0.25">
      <c r="A83" s="123" t="s">
        <v>64</v>
      </c>
      <c r="B83" s="124"/>
      <c r="C83" s="124"/>
      <c r="D83" s="124"/>
    </row>
    <row r="84" spans="1:4" x14ac:dyDescent="0.25">
      <c r="A84" s="56">
        <v>3</v>
      </c>
      <c r="B84" s="56" t="s">
        <v>65</v>
      </c>
      <c r="C84" s="56" t="s">
        <v>36</v>
      </c>
      <c r="D84" s="56" t="s">
        <v>28</v>
      </c>
    </row>
    <row r="85" spans="1:4" x14ac:dyDescent="0.25">
      <c r="A85" s="54" t="s">
        <v>8</v>
      </c>
      <c r="B85" s="105" t="s">
        <v>66</v>
      </c>
      <c r="C85" s="52">
        <f>Coordenador!C85</f>
        <v>4.1999999999999997E-3</v>
      </c>
      <c r="D85" s="14">
        <f t="shared" ref="D85:D90" si="0">D$34*C85</f>
        <v>0</v>
      </c>
    </row>
    <row r="86" spans="1:4" ht="63.6" x14ac:dyDescent="0.25">
      <c r="A86" s="54" t="s">
        <v>10</v>
      </c>
      <c r="B86" s="105" t="s">
        <v>223</v>
      </c>
      <c r="C86" s="52">
        <f>Coordenador!C86</f>
        <v>3.3599999999999998E-4</v>
      </c>
      <c r="D86" s="14">
        <f t="shared" si="0"/>
        <v>0</v>
      </c>
    </row>
    <row r="87" spans="1:4" ht="63.6" x14ac:dyDescent="0.25">
      <c r="A87" s="54" t="s">
        <v>13</v>
      </c>
      <c r="B87" s="105" t="s">
        <v>224</v>
      </c>
      <c r="C87" s="52">
        <f>Coordenador!C87</f>
        <v>5.6784000000000001E-4</v>
      </c>
      <c r="D87" s="14">
        <f t="shared" si="0"/>
        <v>0</v>
      </c>
    </row>
    <row r="88" spans="1:4" x14ac:dyDescent="0.25">
      <c r="A88" s="54" t="s">
        <v>15</v>
      </c>
      <c r="B88" s="105" t="s">
        <v>67</v>
      </c>
      <c r="C88" s="52">
        <f>Coordenador!C88</f>
        <v>1.9400000000000001E-2</v>
      </c>
      <c r="D88" s="14">
        <f t="shared" si="0"/>
        <v>0</v>
      </c>
    </row>
    <row r="89" spans="1:4" ht="63.6" x14ac:dyDescent="0.25">
      <c r="A89" s="54" t="s">
        <v>17</v>
      </c>
      <c r="B89" s="105" t="s">
        <v>225</v>
      </c>
      <c r="C89" s="52">
        <f>Coordenador!C89</f>
        <v>6.5572000000000009E-3</v>
      </c>
      <c r="D89" s="14">
        <f t="shared" si="0"/>
        <v>0</v>
      </c>
    </row>
    <row r="90" spans="1:4" ht="63.6" x14ac:dyDescent="0.25">
      <c r="A90" s="54" t="s">
        <v>48</v>
      </c>
      <c r="B90" s="105" t="s">
        <v>226</v>
      </c>
      <c r="C90" s="52">
        <f>Coordenador!C90</f>
        <v>2.6228800000000002E-3</v>
      </c>
      <c r="D90" s="14">
        <f t="shared" si="0"/>
        <v>0</v>
      </c>
    </row>
    <row r="91" spans="1:4" x14ac:dyDescent="0.25">
      <c r="A91" s="108" t="s">
        <v>68</v>
      </c>
      <c r="B91" s="108"/>
      <c r="C91" s="44">
        <f>SUM(C85:C90)</f>
        <v>3.3683919999999999E-2</v>
      </c>
      <c r="D91" s="18">
        <f>SUM(D85:D90)</f>
        <v>0</v>
      </c>
    </row>
    <row r="92" spans="1:4" x14ac:dyDescent="0.25">
      <c r="A92" s="60"/>
      <c r="B92" s="61"/>
      <c r="C92" s="61"/>
      <c r="D92" s="61"/>
    </row>
    <row r="93" spans="1:4" x14ac:dyDescent="0.25">
      <c r="A93" s="123" t="s">
        <v>69</v>
      </c>
      <c r="B93" s="124"/>
      <c r="C93" s="124"/>
      <c r="D93" s="124"/>
    </row>
    <row r="94" spans="1:4" x14ac:dyDescent="0.25">
      <c r="A94" s="4"/>
      <c r="B94" s="4"/>
      <c r="C94" s="4"/>
      <c r="D94" s="4"/>
    </row>
    <row r="95" spans="1:4" ht="63.75" customHeight="1" x14ac:dyDescent="0.25">
      <c r="A95" s="127" t="s">
        <v>198</v>
      </c>
      <c r="B95" s="128"/>
      <c r="C95" s="128"/>
      <c r="D95" s="129"/>
    </row>
    <row r="96" spans="1:4" x14ac:dyDescent="0.25">
      <c r="A96" s="58"/>
      <c r="B96" s="59"/>
      <c r="C96" s="59"/>
      <c r="D96" s="59"/>
    </row>
    <row r="97" spans="1:4" ht="39" customHeight="1" x14ac:dyDescent="0.25">
      <c r="A97" s="123" t="s">
        <v>70</v>
      </c>
      <c r="B97" s="124"/>
      <c r="C97" s="124"/>
      <c r="D97" s="124"/>
    </row>
    <row r="98" spans="1:4" x14ac:dyDescent="0.2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1.4" x14ac:dyDescent="0.2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0</v>
      </c>
    </row>
    <row r="100" spans="1:4" x14ac:dyDescent="0.25">
      <c r="A100" s="54" t="s">
        <v>10</v>
      </c>
      <c r="B100" s="35" t="s">
        <v>73</v>
      </c>
      <c r="C100" s="43">
        <f>Coordenador!C100</f>
        <v>0</v>
      </c>
      <c r="D100" s="14">
        <f t="shared" si="1"/>
        <v>0</v>
      </c>
    </row>
    <row r="101" spans="1:4" ht="27.6" x14ac:dyDescent="0.25">
      <c r="A101" s="54" t="s">
        <v>13</v>
      </c>
      <c r="B101" s="35" t="s">
        <v>74</v>
      </c>
      <c r="C101" s="43">
        <f>Coordenador!C101</f>
        <v>0</v>
      </c>
      <c r="D101" s="14">
        <f t="shared" si="1"/>
        <v>0</v>
      </c>
    </row>
    <row r="102" spans="1:4" ht="27.6" x14ac:dyDescent="0.25">
      <c r="A102" s="54" t="s">
        <v>15</v>
      </c>
      <c r="B102" s="35" t="s">
        <v>75</v>
      </c>
      <c r="C102" s="43">
        <f>Coordenador!C102</f>
        <v>0</v>
      </c>
      <c r="D102" s="14">
        <f t="shared" si="1"/>
        <v>0</v>
      </c>
    </row>
    <row r="103" spans="1:4" ht="27.6" x14ac:dyDescent="0.25">
      <c r="A103" s="54" t="s">
        <v>17</v>
      </c>
      <c r="B103" s="35" t="s">
        <v>76</v>
      </c>
      <c r="C103" s="43">
        <f>Coordenador!C103</f>
        <v>0</v>
      </c>
      <c r="D103" s="14">
        <f t="shared" si="1"/>
        <v>0</v>
      </c>
    </row>
    <row r="104" spans="1:4" ht="27.6" x14ac:dyDescent="0.25">
      <c r="A104" s="54" t="s">
        <v>48</v>
      </c>
      <c r="B104" s="35" t="s">
        <v>77</v>
      </c>
      <c r="C104" s="43">
        <f>Coordenador!C104</f>
        <v>0</v>
      </c>
      <c r="D104" s="14">
        <f t="shared" si="1"/>
        <v>0</v>
      </c>
    </row>
    <row r="105" spans="1:4" x14ac:dyDescent="0.25">
      <c r="A105" s="108" t="s">
        <v>78</v>
      </c>
      <c r="B105" s="108"/>
      <c r="C105" s="44">
        <f>SUM(C99:C104)</f>
        <v>9.9537037037037021E-2</v>
      </c>
      <c r="D105" s="18">
        <f>SUM(D99:D104)</f>
        <v>0</v>
      </c>
    </row>
    <row r="106" spans="1:4" x14ac:dyDescent="0.25">
      <c r="A106" s="60"/>
      <c r="B106" s="61"/>
      <c r="C106" s="61"/>
      <c r="D106" s="61"/>
    </row>
    <row r="107" spans="1:4" ht="48.75" customHeight="1" x14ac:dyDescent="0.25">
      <c r="A107" s="130" t="s">
        <v>79</v>
      </c>
      <c r="B107" s="131"/>
      <c r="C107" s="131"/>
      <c r="D107" s="131"/>
    </row>
    <row r="108" spans="1:4" ht="27.6" x14ac:dyDescent="0.25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 x14ac:dyDescent="0.25">
      <c r="A109" s="54" t="s">
        <v>71</v>
      </c>
      <c r="B109" s="35" t="s">
        <v>81</v>
      </c>
      <c r="C109" s="36">
        <f>C105</f>
        <v>9.9537037037037021E-2</v>
      </c>
      <c r="D109" s="37">
        <f>D105</f>
        <v>0</v>
      </c>
    </row>
    <row r="110" spans="1:4" x14ac:dyDescent="0.25">
      <c r="A110" s="108" t="s">
        <v>82</v>
      </c>
      <c r="B110" s="108"/>
      <c r="C110" s="38" t="s">
        <v>0</v>
      </c>
      <c r="D110" s="18">
        <f>SUM(D109:D109)</f>
        <v>0</v>
      </c>
    </row>
    <row r="111" spans="1:4" x14ac:dyDescent="0.25">
      <c r="A111" s="60"/>
      <c r="B111" s="61"/>
      <c r="C111" s="61"/>
      <c r="D111" s="61"/>
    </row>
    <row r="112" spans="1:4" x14ac:dyDescent="0.25">
      <c r="A112" s="123" t="s">
        <v>83</v>
      </c>
      <c r="B112" s="124"/>
      <c r="C112" s="124"/>
      <c r="D112" s="124"/>
    </row>
    <row r="113" spans="1:4" x14ac:dyDescent="0.25">
      <c r="A113" s="57">
        <v>5</v>
      </c>
      <c r="B113" s="111" t="s">
        <v>84</v>
      </c>
      <c r="C113" s="111"/>
      <c r="D113" s="57" t="s">
        <v>28</v>
      </c>
    </row>
    <row r="114" spans="1:4" x14ac:dyDescent="0.25">
      <c r="A114" s="54" t="s">
        <v>8</v>
      </c>
      <c r="B114" s="112" t="s">
        <v>85</v>
      </c>
      <c r="C114" s="112"/>
      <c r="D114" s="37"/>
    </row>
    <row r="115" spans="1:4" x14ac:dyDescent="0.25">
      <c r="A115" s="54" t="s">
        <v>10</v>
      </c>
      <c r="B115" s="112" t="s">
        <v>86</v>
      </c>
      <c r="C115" s="112"/>
      <c r="D115" s="37"/>
    </row>
    <row r="116" spans="1:4" x14ac:dyDescent="0.25">
      <c r="A116" s="54" t="s">
        <v>13</v>
      </c>
      <c r="B116" s="112" t="s">
        <v>30</v>
      </c>
      <c r="C116" s="112"/>
      <c r="D116" s="37"/>
    </row>
    <row r="117" spans="1:4" x14ac:dyDescent="0.25">
      <c r="A117" s="34"/>
      <c r="B117" s="108" t="s">
        <v>87</v>
      </c>
      <c r="C117" s="108"/>
      <c r="D117" s="18">
        <f>SUM(D114:D116)</f>
        <v>0</v>
      </c>
    </row>
    <row r="118" spans="1:4" x14ac:dyDescent="0.25">
      <c r="A118" s="113" t="s">
        <v>200</v>
      </c>
      <c r="B118" s="114"/>
      <c r="C118" s="114"/>
      <c r="D118" s="114"/>
    </row>
    <row r="119" spans="1:4" x14ac:dyDescent="0.25">
      <c r="A119" s="115"/>
      <c r="B119" s="116"/>
      <c r="C119" s="116"/>
      <c r="D119" s="116"/>
    </row>
    <row r="120" spans="1:4" x14ac:dyDescent="0.25">
      <c r="A120" s="117" t="s">
        <v>88</v>
      </c>
      <c r="B120" s="117"/>
      <c r="C120" s="117"/>
      <c r="D120" s="117"/>
    </row>
    <row r="121" spans="1:4" x14ac:dyDescent="0.2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 x14ac:dyDescent="0.25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 x14ac:dyDescent="0.25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x14ac:dyDescent="0.25">
      <c r="A124" s="16" t="s">
        <v>13</v>
      </c>
      <c r="B124" s="3" t="s">
        <v>92</v>
      </c>
      <c r="C124" s="46">
        <f>SUM(C125:C127)</f>
        <v>0</v>
      </c>
      <c r="D124" s="47">
        <f>((D139+D122+D123)/(1-C124))*C124</f>
        <v>0</v>
      </c>
    </row>
    <row r="125" spans="1:4" x14ac:dyDescent="0.25">
      <c r="A125" s="33"/>
      <c r="B125" s="3" t="s">
        <v>93</v>
      </c>
      <c r="C125" s="43">
        <f>Coordenador!C125</f>
        <v>0</v>
      </c>
      <c r="D125" s="45">
        <f>((D139+D122+D123)/(1-C124))*C125</f>
        <v>0</v>
      </c>
    </row>
    <row r="126" spans="1:4" x14ac:dyDescent="0.25">
      <c r="A126" s="33"/>
      <c r="B126" s="3" t="s">
        <v>94</v>
      </c>
      <c r="C126" s="48">
        <f>Coordenador!C126</f>
        <v>0</v>
      </c>
      <c r="D126" s="45">
        <f>((D139+D122+D123)/(1-C124))*C126</f>
        <v>0</v>
      </c>
    </row>
    <row r="127" spans="1:4" x14ac:dyDescent="0.25">
      <c r="A127" s="33"/>
      <c r="B127" s="3" t="s">
        <v>95</v>
      </c>
      <c r="C127" s="43">
        <f>Coordenador!C127</f>
        <v>0</v>
      </c>
      <c r="D127" s="45">
        <f>((D139+D122+D123)/(1-C124))*C127</f>
        <v>0</v>
      </c>
    </row>
    <row r="128" spans="1:4" x14ac:dyDescent="0.25">
      <c r="A128" s="34"/>
      <c r="B128" s="55" t="s">
        <v>96</v>
      </c>
      <c r="C128" s="44"/>
      <c r="D128" s="18">
        <f>D122+D123+D124</f>
        <v>0</v>
      </c>
    </row>
    <row r="129" spans="1:4" ht="27" customHeight="1" x14ac:dyDescent="0.25">
      <c r="A129" s="118" t="s">
        <v>201</v>
      </c>
      <c r="B129" s="119"/>
      <c r="C129" s="119"/>
      <c r="D129" s="119"/>
    </row>
    <row r="130" spans="1:4" ht="35.25" customHeight="1" x14ac:dyDescent="0.25">
      <c r="A130" s="120" t="s">
        <v>202</v>
      </c>
      <c r="B130" s="121"/>
      <c r="C130" s="121"/>
      <c r="D130" s="121"/>
    </row>
    <row r="131" spans="1:4" x14ac:dyDescent="0.25">
      <c r="A131" s="49"/>
      <c r="B131" s="49"/>
      <c r="C131" s="49"/>
      <c r="D131" s="49"/>
    </row>
    <row r="132" spans="1:4" ht="18.75" customHeight="1" x14ac:dyDescent="0.25">
      <c r="A132" s="122" t="s">
        <v>97</v>
      </c>
      <c r="B132" s="122"/>
      <c r="C132" s="122"/>
      <c r="D132" s="122"/>
    </row>
    <row r="133" spans="1:4" x14ac:dyDescent="0.25">
      <c r="A133" s="34"/>
      <c r="B133" s="110" t="s">
        <v>98</v>
      </c>
      <c r="C133" s="110"/>
      <c r="D133" s="56" t="s">
        <v>99</v>
      </c>
    </row>
    <row r="134" spans="1:4" x14ac:dyDescent="0.25">
      <c r="A134" s="50" t="s">
        <v>8</v>
      </c>
      <c r="B134" s="109" t="s">
        <v>100</v>
      </c>
      <c r="C134" s="109"/>
      <c r="D134" s="37">
        <f>D34</f>
        <v>0</v>
      </c>
    </row>
    <row r="135" spans="1:4" x14ac:dyDescent="0.25">
      <c r="A135" s="50" t="s">
        <v>10</v>
      </c>
      <c r="B135" s="109" t="s">
        <v>101</v>
      </c>
      <c r="C135" s="109"/>
      <c r="D135" s="37">
        <f>D80</f>
        <v>0</v>
      </c>
    </row>
    <row r="136" spans="1:4" x14ac:dyDescent="0.25">
      <c r="A136" s="50" t="s">
        <v>13</v>
      </c>
      <c r="B136" s="109" t="s">
        <v>102</v>
      </c>
      <c r="C136" s="109"/>
      <c r="D136" s="37">
        <f>D91</f>
        <v>0</v>
      </c>
    </row>
    <row r="137" spans="1:4" x14ac:dyDescent="0.25">
      <c r="A137" s="50" t="s">
        <v>15</v>
      </c>
      <c r="B137" s="109" t="s">
        <v>103</v>
      </c>
      <c r="C137" s="109"/>
      <c r="D137" s="14">
        <f>D110</f>
        <v>0</v>
      </c>
    </row>
    <row r="138" spans="1:4" x14ac:dyDescent="0.25">
      <c r="A138" s="50" t="s">
        <v>17</v>
      </c>
      <c r="B138" s="109" t="s">
        <v>104</v>
      </c>
      <c r="C138" s="109"/>
      <c r="D138" s="37">
        <f>D117</f>
        <v>0</v>
      </c>
    </row>
    <row r="139" spans="1:4" x14ac:dyDescent="0.25">
      <c r="A139" s="108" t="s">
        <v>105</v>
      </c>
      <c r="B139" s="108"/>
      <c r="C139" s="108"/>
      <c r="D139" s="18">
        <f>SUM(D134:D138)</f>
        <v>0</v>
      </c>
    </row>
    <row r="140" spans="1:4" x14ac:dyDescent="0.25">
      <c r="A140" s="50" t="s">
        <v>48</v>
      </c>
      <c r="B140" s="107" t="s">
        <v>106</v>
      </c>
      <c r="C140" s="107"/>
      <c r="D140" s="37">
        <f>D128</f>
        <v>0</v>
      </c>
    </row>
    <row r="141" spans="1:4" x14ac:dyDescent="0.25">
      <c r="A141" s="108" t="s">
        <v>107</v>
      </c>
      <c r="B141" s="108"/>
      <c r="C141" s="108"/>
      <c r="D141" s="18">
        <f>TRUNC((D139+D140),2)</f>
        <v>0</v>
      </c>
    </row>
    <row r="142" spans="1:4" ht="24.75" customHeight="1" x14ac:dyDescent="0.25">
      <c r="A142" s="167" t="s">
        <v>203</v>
      </c>
      <c r="B142" s="167"/>
      <c r="C142" s="167"/>
      <c r="D142" s="167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view="pageBreakPreview" zoomScale="90" zoomScaleNormal="85" zoomScaleSheetLayoutView="90" workbookViewId="0">
      <selection activeCell="A12" sqref="A12:B12"/>
    </sheetView>
  </sheetViews>
  <sheetFormatPr defaultColWidth="0" defaultRowHeight="13.8" zeroHeight="1" x14ac:dyDescent="0.25"/>
  <cols>
    <col min="1" max="1" width="6.109375" style="63" customWidth="1"/>
    <col min="2" max="2" width="45.5546875" style="63" customWidth="1"/>
    <col min="3" max="3" width="20.88671875" style="63" customWidth="1"/>
    <col min="4" max="4" width="28" style="63" customWidth="1"/>
    <col min="5" max="6" width="0" style="63" hidden="1"/>
    <col min="7" max="16384" width="9.109375" style="63" hidden="1"/>
  </cols>
  <sheetData>
    <row r="1" spans="1:4" x14ac:dyDescent="0.25">
      <c r="A1" s="104" t="s">
        <v>204</v>
      </c>
      <c r="B1" s="64"/>
      <c r="C1" s="64"/>
      <c r="D1" s="65"/>
    </row>
    <row r="2" spans="1:4" x14ac:dyDescent="0.25">
      <c r="A2" s="104" t="s">
        <v>205</v>
      </c>
      <c r="B2" s="64"/>
      <c r="C2" s="64"/>
      <c r="D2" s="65"/>
    </row>
    <row r="3" spans="1:4" x14ac:dyDescent="0.25">
      <c r="A3" s="104" t="s">
        <v>206</v>
      </c>
      <c r="B3" s="64"/>
      <c r="C3" s="64"/>
      <c r="D3" s="65"/>
    </row>
    <row r="4" spans="1:4" x14ac:dyDescent="0.25">
      <c r="A4" s="104" t="s">
        <v>207</v>
      </c>
      <c r="B4" s="64"/>
      <c r="C4" s="64"/>
      <c r="D4" s="65"/>
    </row>
    <row r="5" spans="1:4" x14ac:dyDescent="0.25">
      <c r="A5" s="104" t="s">
        <v>208</v>
      </c>
      <c r="B5" s="66"/>
      <c r="C5" s="66"/>
      <c r="D5" s="67"/>
    </row>
    <row r="6" spans="1:4" x14ac:dyDescent="0.25"/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>
      <c r="A9" s="4"/>
      <c r="B9" s="4"/>
      <c r="C9" s="4"/>
      <c r="D9" s="4"/>
    </row>
    <row r="10" spans="1:4" x14ac:dyDescent="0.25">
      <c r="A10" s="164" t="s">
        <v>3</v>
      </c>
      <c r="B10" s="164"/>
      <c r="C10" s="164"/>
      <c r="D10" s="164"/>
    </row>
    <row r="11" spans="1:4" ht="27.6" x14ac:dyDescent="0.25">
      <c r="A11" s="152" t="s">
        <v>4</v>
      </c>
      <c r="B11" s="152"/>
      <c r="C11" s="5" t="s">
        <v>5</v>
      </c>
      <c r="D11" s="5" t="s">
        <v>6</v>
      </c>
    </row>
    <row r="12" spans="1:4" x14ac:dyDescent="0.25">
      <c r="A12" s="168" t="s">
        <v>172</v>
      </c>
      <c r="B12" s="169"/>
      <c r="C12" s="68" t="s">
        <v>7</v>
      </c>
      <c r="D12" s="69">
        <v>1</v>
      </c>
    </row>
    <row r="13" spans="1:4" x14ac:dyDescent="0.25">
      <c r="A13" s="6"/>
      <c r="B13" s="6"/>
      <c r="C13" s="6"/>
      <c r="D13" s="7"/>
    </row>
    <row r="14" spans="1:4" x14ac:dyDescent="0.25">
      <c r="A14" s="1"/>
      <c r="B14" s="1"/>
      <c r="C14" s="1"/>
      <c r="D14" s="1"/>
    </row>
    <row r="15" spans="1:4" x14ac:dyDescent="0.25">
      <c r="A15" s="62" t="s">
        <v>8</v>
      </c>
      <c r="B15" s="151" t="s">
        <v>9</v>
      </c>
      <c r="C15" s="151"/>
      <c r="D15" s="8"/>
    </row>
    <row r="16" spans="1:4" x14ac:dyDescent="0.25">
      <c r="A16" s="62" t="s">
        <v>10</v>
      </c>
      <c r="B16" s="151" t="s">
        <v>11</v>
      </c>
      <c r="C16" s="151"/>
      <c r="D16" s="9" t="s">
        <v>12</v>
      </c>
    </row>
    <row r="17" spans="1:4" x14ac:dyDescent="0.25">
      <c r="A17" s="62" t="s">
        <v>13</v>
      </c>
      <c r="B17" s="151" t="s">
        <v>14</v>
      </c>
      <c r="C17" s="151"/>
      <c r="D17" s="10"/>
    </row>
    <row r="18" spans="1:4" x14ac:dyDescent="0.25">
      <c r="A18" s="62" t="s">
        <v>15</v>
      </c>
      <c r="B18" s="127" t="s">
        <v>16</v>
      </c>
      <c r="C18" s="129"/>
      <c r="D18" s="10"/>
    </row>
    <row r="19" spans="1:4" x14ac:dyDescent="0.25">
      <c r="A19" s="62" t="s">
        <v>17</v>
      </c>
      <c r="B19" s="151" t="s">
        <v>18</v>
      </c>
      <c r="C19" s="151"/>
      <c r="D19" s="11">
        <v>12</v>
      </c>
    </row>
    <row r="20" spans="1:4" x14ac:dyDescent="0.25">
      <c r="A20" s="1"/>
      <c r="B20" s="1"/>
      <c r="C20" s="12"/>
      <c r="D20" s="1"/>
    </row>
    <row r="21" spans="1:4" x14ac:dyDescent="0.25">
      <c r="A21" s="131" t="s">
        <v>19</v>
      </c>
      <c r="B21" s="131"/>
      <c r="C21" s="131"/>
      <c r="D21" s="131"/>
    </row>
    <row r="22" spans="1:4" x14ac:dyDescent="0.25">
      <c r="A22" s="152" t="s">
        <v>20</v>
      </c>
      <c r="B22" s="152"/>
      <c r="C22" s="152"/>
      <c r="D22" s="152"/>
    </row>
    <row r="23" spans="1:4" ht="27.6" x14ac:dyDescent="0.25">
      <c r="A23" s="62">
        <v>1</v>
      </c>
      <c r="B23" s="151" t="s">
        <v>21</v>
      </c>
      <c r="C23" s="151"/>
      <c r="D23" s="13" t="s">
        <v>161</v>
      </c>
    </row>
    <row r="24" spans="1:4" x14ac:dyDescent="0.25">
      <c r="A24" s="62">
        <v>2</v>
      </c>
      <c r="B24" s="151" t="s">
        <v>22</v>
      </c>
      <c r="C24" s="151"/>
      <c r="D24" s="11" t="s">
        <v>112</v>
      </c>
    </row>
    <row r="25" spans="1:4" x14ac:dyDescent="0.25">
      <c r="A25" s="62">
        <v>3</v>
      </c>
      <c r="B25" s="151" t="s">
        <v>23</v>
      </c>
      <c r="C25" s="151"/>
      <c r="D25" s="14"/>
    </row>
    <row r="26" spans="1:4" ht="39.75" customHeight="1" x14ac:dyDescent="0.25">
      <c r="A26" s="62">
        <v>4</v>
      </c>
      <c r="B26" s="151" t="s">
        <v>24</v>
      </c>
      <c r="C26" s="151"/>
      <c r="D26" s="11" t="s">
        <v>173</v>
      </c>
    </row>
    <row r="27" spans="1:4" x14ac:dyDescent="0.25">
      <c r="A27" s="62">
        <v>5</v>
      </c>
      <c r="B27" s="151" t="s">
        <v>25</v>
      </c>
      <c r="C27" s="151"/>
      <c r="D27" s="15"/>
    </row>
    <row r="28" spans="1:4" x14ac:dyDescent="0.25">
      <c r="A28" s="1"/>
      <c r="B28" s="1"/>
      <c r="C28" s="1"/>
      <c r="D28" s="2"/>
    </row>
    <row r="29" spans="1:4" x14ac:dyDescent="0.25">
      <c r="A29" s="1"/>
      <c r="B29" s="1"/>
      <c r="C29" s="1"/>
      <c r="D29" s="2"/>
    </row>
    <row r="30" spans="1:4" x14ac:dyDescent="0.25">
      <c r="A30" s="131" t="s">
        <v>26</v>
      </c>
      <c r="B30" s="131"/>
      <c r="C30" s="131"/>
      <c r="D30" s="131"/>
    </row>
    <row r="31" spans="1:4" x14ac:dyDescent="0.25">
      <c r="A31" s="57">
        <v>1</v>
      </c>
      <c r="B31" s="152" t="s">
        <v>27</v>
      </c>
      <c r="C31" s="152"/>
      <c r="D31" s="57" t="s">
        <v>28</v>
      </c>
    </row>
    <row r="32" spans="1:4" x14ac:dyDescent="0.25">
      <c r="A32" s="16" t="s">
        <v>8</v>
      </c>
      <c r="B32" s="151" t="s">
        <v>29</v>
      </c>
      <c r="C32" s="151"/>
      <c r="D32" s="17"/>
    </row>
    <row r="33" spans="1:6" x14ac:dyDescent="0.25">
      <c r="A33" s="16" t="s">
        <v>10</v>
      </c>
      <c r="B33" s="151" t="s">
        <v>30</v>
      </c>
      <c r="C33" s="151"/>
      <c r="D33" s="70">
        <v>0</v>
      </c>
    </row>
    <row r="34" spans="1:6" x14ac:dyDescent="0.25">
      <c r="A34" s="153" t="s">
        <v>31</v>
      </c>
      <c r="B34" s="154"/>
      <c r="C34" s="155"/>
      <c r="D34" s="18">
        <f>SUM(D32:D33)</f>
        <v>0</v>
      </c>
    </row>
    <row r="35" spans="1:6" ht="33.75" customHeight="1" x14ac:dyDescent="0.25">
      <c r="A35" s="156" t="s">
        <v>188</v>
      </c>
      <c r="B35" s="157"/>
      <c r="C35" s="157"/>
      <c r="D35" s="157"/>
    </row>
    <row r="36" spans="1:6" x14ac:dyDescent="0.25">
      <c r="A36" s="158"/>
      <c r="B36" s="159"/>
      <c r="C36" s="159"/>
      <c r="D36" s="159"/>
    </row>
    <row r="37" spans="1:6" x14ac:dyDescent="0.25">
      <c r="A37" s="158" t="s">
        <v>32</v>
      </c>
      <c r="B37" s="159"/>
      <c r="C37" s="159"/>
      <c r="D37" s="159"/>
    </row>
    <row r="38" spans="1:6" ht="24.75" customHeight="1" x14ac:dyDescent="0.25">
      <c r="A38" s="115" t="s">
        <v>33</v>
      </c>
      <c r="B38" s="116"/>
      <c r="C38" s="116"/>
      <c r="D38" s="116"/>
    </row>
    <row r="39" spans="1:6" ht="27.6" x14ac:dyDescent="0.25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x14ac:dyDescent="0.2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0</v>
      </c>
    </row>
    <row r="41" spans="1:6" ht="27.6" x14ac:dyDescent="0.25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0</v>
      </c>
    </row>
    <row r="42" spans="1:6" x14ac:dyDescent="0.25">
      <c r="A42" s="108" t="s">
        <v>37</v>
      </c>
      <c r="B42" s="108"/>
      <c r="C42" s="23">
        <f>SUM(C40:C41)</f>
        <v>0.11107777777777778</v>
      </c>
      <c r="D42" s="24">
        <f>SUM(D40:D41)</f>
        <v>0</v>
      </c>
    </row>
    <row r="43" spans="1:6" ht="27.6" x14ac:dyDescent="0.25">
      <c r="A43" s="19" t="s">
        <v>13</v>
      </c>
      <c r="B43" s="20" t="s">
        <v>38</v>
      </c>
      <c r="C43" s="21">
        <f>C42*C59</f>
        <v>3.7544288888888888E-2</v>
      </c>
      <c r="D43" s="22">
        <f>D34*C43</f>
        <v>0</v>
      </c>
    </row>
    <row r="44" spans="1:6" x14ac:dyDescent="0.25">
      <c r="A44" s="108" t="s">
        <v>39</v>
      </c>
      <c r="B44" s="108"/>
      <c r="C44" s="23">
        <f>SUM(C42:C43)</f>
        <v>0.14862206666666666</v>
      </c>
      <c r="D44" s="24">
        <f>SUM(D42:D43)</f>
        <v>0</v>
      </c>
    </row>
    <row r="45" spans="1:6" ht="58.5" customHeight="1" x14ac:dyDescent="0.25">
      <c r="A45" s="132" t="s">
        <v>191</v>
      </c>
      <c r="B45" s="133"/>
      <c r="C45" s="133"/>
      <c r="D45" s="134"/>
      <c r="F45" s="71"/>
    </row>
    <row r="46" spans="1:6" ht="34.5" customHeight="1" x14ac:dyDescent="0.25">
      <c r="A46" s="135" t="s">
        <v>192</v>
      </c>
      <c r="B46" s="136"/>
      <c r="C46" s="136"/>
      <c r="D46" s="137"/>
    </row>
    <row r="47" spans="1:6" ht="81" customHeight="1" x14ac:dyDescent="0.25">
      <c r="A47" s="138" t="s">
        <v>193</v>
      </c>
      <c r="B47" s="139"/>
      <c r="C47" s="139"/>
      <c r="D47" s="140"/>
    </row>
    <row r="48" spans="1:6" x14ac:dyDescent="0.25">
      <c r="A48" s="60"/>
      <c r="B48" s="61"/>
      <c r="C48" s="61"/>
      <c r="D48" s="61"/>
    </row>
    <row r="49" spans="1:4" ht="35.25" customHeight="1" x14ac:dyDescent="0.25">
      <c r="A49" s="130" t="s">
        <v>40</v>
      </c>
      <c r="B49" s="131"/>
      <c r="C49" s="131"/>
      <c r="D49" s="131"/>
    </row>
    <row r="50" spans="1:4" ht="15" customHeight="1" x14ac:dyDescent="0.25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 x14ac:dyDescent="0.25">
      <c r="A51" s="26" t="s">
        <v>8</v>
      </c>
      <c r="B51" s="27" t="s">
        <v>43</v>
      </c>
      <c r="C51" s="28">
        <f>Coordenador!C51</f>
        <v>0.2</v>
      </c>
      <c r="D51" s="29">
        <f>D34*C51</f>
        <v>0</v>
      </c>
    </row>
    <row r="52" spans="1:4" x14ac:dyDescent="0.25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0</v>
      </c>
    </row>
    <row r="53" spans="1:4" ht="15" customHeight="1" x14ac:dyDescent="0.25">
      <c r="A53" s="26" t="s">
        <v>13</v>
      </c>
      <c r="B53" s="27" t="s">
        <v>45</v>
      </c>
      <c r="C53" s="30">
        <f>Coordenador!C53</f>
        <v>0</v>
      </c>
      <c r="D53" s="29">
        <f>D34*C53</f>
        <v>0</v>
      </c>
    </row>
    <row r="54" spans="1:4" x14ac:dyDescent="0.25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0</v>
      </c>
    </row>
    <row r="55" spans="1:4" x14ac:dyDescent="0.25">
      <c r="A55" s="26" t="s">
        <v>17</v>
      </c>
      <c r="B55" s="27" t="s">
        <v>47</v>
      </c>
      <c r="C55" s="72">
        <f>Coordenador!C55</f>
        <v>0.01</v>
      </c>
      <c r="D55" s="29">
        <f>D34*C55</f>
        <v>0</v>
      </c>
    </row>
    <row r="56" spans="1:4" x14ac:dyDescent="0.25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0</v>
      </c>
    </row>
    <row r="57" spans="1:4" x14ac:dyDescent="0.25">
      <c r="A57" s="26" t="s">
        <v>50</v>
      </c>
      <c r="B57" s="27" t="s">
        <v>51</v>
      </c>
      <c r="C57" s="28">
        <f>Coordenador!C57</f>
        <v>2E-3</v>
      </c>
      <c r="D57" s="29">
        <f>D34*C57</f>
        <v>0</v>
      </c>
    </row>
    <row r="58" spans="1:4" x14ac:dyDescent="0.25">
      <c r="A58" s="26" t="s">
        <v>52</v>
      </c>
      <c r="B58" s="27" t="s">
        <v>53</v>
      </c>
      <c r="C58" s="72">
        <f>Coordenador!C58</f>
        <v>0.08</v>
      </c>
      <c r="D58" s="29">
        <f>D34*C58</f>
        <v>0</v>
      </c>
    </row>
    <row r="59" spans="1:4" x14ac:dyDescent="0.25">
      <c r="A59" s="141" t="s">
        <v>54</v>
      </c>
      <c r="B59" s="141"/>
      <c r="C59" s="31">
        <f>SUM(C51:C58)</f>
        <v>0.33800000000000002</v>
      </c>
      <c r="D59" s="32">
        <f>SUM(D51:D58)</f>
        <v>0</v>
      </c>
    </row>
    <row r="60" spans="1:4" ht="35.25" customHeight="1" x14ac:dyDescent="0.25">
      <c r="A60" s="132" t="s">
        <v>194</v>
      </c>
      <c r="B60" s="133"/>
      <c r="C60" s="133"/>
      <c r="D60" s="134"/>
    </row>
    <row r="61" spans="1:4" ht="35.25" customHeight="1" x14ac:dyDescent="0.25">
      <c r="A61" s="135" t="s">
        <v>195</v>
      </c>
      <c r="B61" s="136"/>
      <c r="C61" s="136"/>
      <c r="D61" s="137"/>
    </row>
    <row r="62" spans="1:4" ht="35.25" customHeight="1" x14ac:dyDescent="0.25">
      <c r="A62" s="142" t="s">
        <v>196</v>
      </c>
      <c r="B62" s="139"/>
      <c r="C62" s="139"/>
      <c r="D62" s="140"/>
    </row>
    <row r="63" spans="1:4" x14ac:dyDescent="0.25">
      <c r="A63" s="61"/>
      <c r="B63" s="61"/>
      <c r="C63" s="61"/>
      <c r="D63" s="61"/>
    </row>
    <row r="64" spans="1:4" ht="20.25" customHeight="1" x14ac:dyDescent="0.25">
      <c r="A64" s="130" t="s">
        <v>55</v>
      </c>
      <c r="B64" s="131"/>
      <c r="C64" s="131"/>
      <c r="D64" s="131"/>
    </row>
    <row r="65" spans="1:4" ht="27.6" x14ac:dyDescent="0.25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 x14ac:dyDescent="0.25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1.4" x14ac:dyDescent="0.25">
      <c r="A67" s="62" t="s">
        <v>10</v>
      </c>
      <c r="B67" s="102" t="s">
        <v>210</v>
      </c>
      <c r="C67" s="75"/>
      <c r="D67" s="82">
        <f>C67*22</f>
        <v>0</v>
      </c>
    </row>
    <row r="68" spans="1:4" ht="27.6" x14ac:dyDescent="0.25">
      <c r="A68" s="62" t="s">
        <v>13</v>
      </c>
      <c r="B68" s="33" t="s">
        <v>211</v>
      </c>
      <c r="C68" s="145"/>
      <c r="D68" s="146"/>
    </row>
    <row r="69" spans="1:4" ht="27.6" x14ac:dyDescent="0.25">
      <c r="A69" s="62" t="s">
        <v>15</v>
      </c>
      <c r="B69" s="33" t="s">
        <v>197</v>
      </c>
      <c r="C69" s="147"/>
      <c r="D69" s="148"/>
    </row>
    <row r="70" spans="1:4" ht="27.6" x14ac:dyDescent="0.25">
      <c r="A70" s="62" t="s">
        <v>17</v>
      </c>
      <c r="B70" s="33" t="s">
        <v>197</v>
      </c>
      <c r="C70" s="147"/>
      <c r="D70" s="148"/>
    </row>
    <row r="71" spans="1:4" ht="38.25" customHeight="1" x14ac:dyDescent="0.25">
      <c r="A71" s="62" t="s">
        <v>48</v>
      </c>
      <c r="B71" s="33" t="s">
        <v>197</v>
      </c>
      <c r="C71" s="149"/>
      <c r="D71" s="150"/>
    </row>
    <row r="72" spans="1:4" x14ac:dyDescent="0.25">
      <c r="A72" s="34"/>
      <c r="B72" s="55" t="s">
        <v>60</v>
      </c>
      <c r="C72" s="143">
        <f>D66+D67+C68+C69+C70+C71</f>
        <v>0</v>
      </c>
      <c r="D72" s="144"/>
    </row>
    <row r="73" spans="1:4" ht="36" customHeight="1" x14ac:dyDescent="0.25">
      <c r="A73" s="160" t="s">
        <v>212</v>
      </c>
      <c r="B73" s="161"/>
      <c r="C73" s="161"/>
      <c r="D73" s="161"/>
    </row>
    <row r="74" spans="1:4" x14ac:dyDescent="0.25">
      <c r="A74" s="125"/>
      <c r="B74" s="126"/>
      <c r="C74" s="126"/>
      <c r="D74" s="126"/>
    </row>
    <row r="75" spans="1:4" ht="36.75" customHeight="1" x14ac:dyDescent="0.25">
      <c r="A75" s="123" t="s">
        <v>61</v>
      </c>
      <c r="B75" s="124"/>
      <c r="C75" s="124"/>
      <c r="D75" s="124"/>
    </row>
    <row r="76" spans="1:4" ht="27.6" x14ac:dyDescent="0.25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7.6" x14ac:dyDescent="0.25">
      <c r="A77" s="54" t="s">
        <v>34</v>
      </c>
      <c r="B77" s="35" t="s">
        <v>35</v>
      </c>
      <c r="C77" s="36">
        <f>C44</f>
        <v>0.14862206666666666</v>
      </c>
      <c r="D77" s="37">
        <f>D44</f>
        <v>0</v>
      </c>
    </row>
    <row r="78" spans="1:4" x14ac:dyDescent="0.25">
      <c r="A78" s="54" t="s">
        <v>41</v>
      </c>
      <c r="B78" s="35" t="s">
        <v>42</v>
      </c>
      <c r="C78" s="36">
        <f>C59</f>
        <v>0.33800000000000002</v>
      </c>
      <c r="D78" s="37">
        <f>D59</f>
        <v>0</v>
      </c>
    </row>
    <row r="79" spans="1:4" x14ac:dyDescent="0.25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x14ac:dyDescent="0.25">
      <c r="A80" s="108" t="s">
        <v>63</v>
      </c>
      <c r="B80" s="108"/>
      <c r="C80" s="38" t="s">
        <v>0</v>
      </c>
      <c r="D80" s="18">
        <f>SUM(D77:D79)</f>
        <v>0</v>
      </c>
    </row>
    <row r="81" spans="1:4" x14ac:dyDescent="0.25">
      <c r="A81" s="39"/>
      <c r="B81" s="40"/>
      <c r="C81" s="40"/>
      <c r="D81" s="40"/>
    </row>
    <row r="82" spans="1:4" x14ac:dyDescent="0.25">
      <c r="A82" s="39"/>
      <c r="B82" s="40"/>
      <c r="C82" s="40"/>
      <c r="D82" s="40"/>
    </row>
    <row r="83" spans="1:4" ht="31.5" customHeight="1" x14ac:dyDescent="0.25">
      <c r="A83" s="123" t="s">
        <v>64</v>
      </c>
      <c r="B83" s="124"/>
      <c r="C83" s="124"/>
      <c r="D83" s="124"/>
    </row>
    <row r="84" spans="1:4" x14ac:dyDescent="0.25">
      <c r="A84" s="56">
        <v>3</v>
      </c>
      <c r="B84" s="56" t="s">
        <v>65</v>
      </c>
      <c r="C84" s="56" t="s">
        <v>36</v>
      </c>
      <c r="D84" s="56" t="s">
        <v>28</v>
      </c>
    </row>
    <row r="85" spans="1:4" x14ac:dyDescent="0.25">
      <c r="A85" s="54" t="s">
        <v>8</v>
      </c>
      <c r="B85" s="105" t="s">
        <v>66</v>
      </c>
      <c r="C85" s="52">
        <f>Coordenador!C85</f>
        <v>4.1999999999999997E-3</v>
      </c>
      <c r="D85" s="14">
        <f t="shared" ref="D85:D90" si="0">D$34*C85</f>
        <v>0</v>
      </c>
    </row>
    <row r="86" spans="1:4" ht="63.6" x14ac:dyDescent="0.25">
      <c r="A86" s="54" t="s">
        <v>10</v>
      </c>
      <c r="B86" s="105" t="s">
        <v>223</v>
      </c>
      <c r="C86" s="52">
        <f>Coordenador!C86</f>
        <v>3.3599999999999998E-4</v>
      </c>
      <c r="D86" s="14">
        <f t="shared" si="0"/>
        <v>0</v>
      </c>
    </row>
    <row r="87" spans="1:4" ht="63.6" x14ac:dyDescent="0.25">
      <c r="A87" s="54" t="s">
        <v>13</v>
      </c>
      <c r="B87" s="105" t="s">
        <v>224</v>
      </c>
      <c r="C87" s="52">
        <f>Coordenador!C87</f>
        <v>5.6784000000000001E-4</v>
      </c>
      <c r="D87" s="14">
        <f t="shared" si="0"/>
        <v>0</v>
      </c>
    </row>
    <row r="88" spans="1:4" x14ac:dyDescent="0.25">
      <c r="A88" s="54" t="s">
        <v>15</v>
      </c>
      <c r="B88" s="105" t="s">
        <v>67</v>
      </c>
      <c r="C88" s="52">
        <f>Coordenador!C88</f>
        <v>1.9400000000000001E-2</v>
      </c>
      <c r="D88" s="14">
        <f t="shared" si="0"/>
        <v>0</v>
      </c>
    </row>
    <row r="89" spans="1:4" ht="63.6" x14ac:dyDescent="0.25">
      <c r="A89" s="54" t="s">
        <v>17</v>
      </c>
      <c r="B89" s="105" t="s">
        <v>225</v>
      </c>
      <c r="C89" s="52">
        <f>Coordenador!C89</f>
        <v>6.5572000000000009E-3</v>
      </c>
      <c r="D89" s="14">
        <f t="shared" si="0"/>
        <v>0</v>
      </c>
    </row>
    <row r="90" spans="1:4" ht="63.6" x14ac:dyDescent="0.25">
      <c r="A90" s="54" t="s">
        <v>48</v>
      </c>
      <c r="B90" s="105" t="s">
        <v>226</v>
      </c>
      <c r="C90" s="52">
        <f>Coordenador!C90</f>
        <v>2.6228800000000002E-3</v>
      </c>
      <c r="D90" s="14">
        <f t="shared" si="0"/>
        <v>0</v>
      </c>
    </row>
    <row r="91" spans="1:4" x14ac:dyDescent="0.25">
      <c r="A91" s="108" t="s">
        <v>68</v>
      </c>
      <c r="B91" s="108"/>
      <c r="C91" s="44">
        <f>SUM(C85:C90)</f>
        <v>3.3683919999999999E-2</v>
      </c>
      <c r="D91" s="18">
        <f>SUM(D85:D90)</f>
        <v>0</v>
      </c>
    </row>
    <row r="92" spans="1:4" x14ac:dyDescent="0.25">
      <c r="A92" s="60"/>
      <c r="B92" s="61"/>
      <c r="C92" s="61"/>
      <c r="D92" s="61"/>
    </row>
    <row r="93" spans="1:4" x14ac:dyDescent="0.25">
      <c r="A93" s="123" t="s">
        <v>69</v>
      </c>
      <c r="B93" s="124"/>
      <c r="C93" s="124"/>
      <c r="D93" s="124"/>
    </row>
    <row r="94" spans="1:4" x14ac:dyDescent="0.25">
      <c r="A94" s="4"/>
      <c r="B94" s="4"/>
      <c r="C94" s="4"/>
      <c r="D94" s="4"/>
    </row>
    <row r="95" spans="1:4" ht="63.75" customHeight="1" x14ac:dyDescent="0.25">
      <c r="A95" s="127" t="s">
        <v>198</v>
      </c>
      <c r="B95" s="128"/>
      <c r="C95" s="128"/>
      <c r="D95" s="129"/>
    </row>
    <row r="96" spans="1:4" x14ac:dyDescent="0.25">
      <c r="A96" s="58"/>
      <c r="B96" s="59"/>
      <c r="C96" s="59"/>
      <c r="D96" s="59"/>
    </row>
    <row r="97" spans="1:4" ht="39" customHeight="1" x14ac:dyDescent="0.25">
      <c r="A97" s="123" t="s">
        <v>70</v>
      </c>
      <c r="B97" s="124"/>
      <c r="C97" s="124"/>
      <c r="D97" s="124"/>
    </row>
    <row r="98" spans="1:4" x14ac:dyDescent="0.2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1.4" x14ac:dyDescent="0.2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0</v>
      </c>
    </row>
    <row r="100" spans="1:4" x14ac:dyDescent="0.25">
      <c r="A100" s="54" t="s">
        <v>10</v>
      </c>
      <c r="B100" s="35" t="s">
        <v>73</v>
      </c>
      <c r="C100" s="43">
        <f>Coordenador!C100</f>
        <v>0</v>
      </c>
      <c r="D100" s="14">
        <f t="shared" si="1"/>
        <v>0</v>
      </c>
    </row>
    <row r="101" spans="1:4" ht="27.6" x14ac:dyDescent="0.25">
      <c r="A101" s="54" t="s">
        <v>13</v>
      </c>
      <c r="B101" s="35" t="s">
        <v>74</v>
      </c>
      <c r="C101" s="43">
        <f>Coordenador!C101</f>
        <v>0</v>
      </c>
      <c r="D101" s="14">
        <f t="shared" si="1"/>
        <v>0</v>
      </c>
    </row>
    <row r="102" spans="1:4" ht="27.6" x14ac:dyDescent="0.25">
      <c r="A102" s="54" t="s">
        <v>15</v>
      </c>
      <c r="B102" s="35" t="s">
        <v>75</v>
      </c>
      <c r="C102" s="43">
        <f>Coordenador!C102</f>
        <v>0</v>
      </c>
      <c r="D102" s="14">
        <f t="shared" si="1"/>
        <v>0</v>
      </c>
    </row>
    <row r="103" spans="1:4" ht="27.6" x14ac:dyDescent="0.25">
      <c r="A103" s="54" t="s">
        <v>17</v>
      </c>
      <c r="B103" s="35" t="s">
        <v>76</v>
      </c>
      <c r="C103" s="43">
        <f>Coordenador!C103</f>
        <v>0</v>
      </c>
      <c r="D103" s="14">
        <f t="shared" si="1"/>
        <v>0</v>
      </c>
    </row>
    <row r="104" spans="1:4" ht="27.6" x14ac:dyDescent="0.25">
      <c r="A104" s="54" t="s">
        <v>48</v>
      </c>
      <c r="B104" s="35" t="s">
        <v>77</v>
      </c>
      <c r="C104" s="43">
        <f>Coordenador!C104</f>
        <v>0</v>
      </c>
      <c r="D104" s="14">
        <f t="shared" si="1"/>
        <v>0</v>
      </c>
    </row>
    <row r="105" spans="1:4" x14ac:dyDescent="0.25">
      <c r="A105" s="108" t="s">
        <v>78</v>
      </c>
      <c r="B105" s="108"/>
      <c r="C105" s="44">
        <f>SUM(C99:C104)</f>
        <v>9.9537037037037021E-2</v>
      </c>
      <c r="D105" s="18">
        <f>SUM(D99:D104)</f>
        <v>0</v>
      </c>
    </row>
    <row r="106" spans="1:4" x14ac:dyDescent="0.25">
      <c r="A106" s="60"/>
      <c r="B106" s="61"/>
      <c r="C106" s="61"/>
      <c r="D106" s="61"/>
    </row>
    <row r="107" spans="1:4" ht="48.75" customHeight="1" x14ac:dyDescent="0.25">
      <c r="A107" s="130" t="s">
        <v>79</v>
      </c>
      <c r="B107" s="131"/>
      <c r="C107" s="131"/>
      <c r="D107" s="131"/>
    </row>
    <row r="108" spans="1:4" ht="27.6" x14ac:dyDescent="0.25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 x14ac:dyDescent="0.25">
      <c r="A109" s="54" t="s">
        <v>71</v>
      </c>
      <c r="B109" s="35" t="s">
        <v>81</v>
      </c>
      <c r="C109" s="36">
        <f>C105</f>
        <v>9.9537037037037021E-2</v>
      </c>
      <c r="D109" s="37">
        <f>D105</f>
        <v>0</v>
      </c>
    </row>
    <row r="110" spans="1:4" x14ac:dyDescent="0.25">
      <c r="A110" s="108" t="s">
        <v>82</v>
      </c>
      <c r="B110" s="108"/>
      <c r="C110" s="38" t="s">
        <v>0</v>
      </c>
      <c r="D110" s="18">
        <f>SUM(D109:D109)</f>
        <v>0</v>
      </c>
    </row>
    <row r="111" spans="1:4" x14ac:dyDescent="0.25">
      <c r="A111" s="60"/>
      <c r="B111" s="61"/>
      <c r="C111" s="61"/>
      <c r="D111" s="61"/>
    </row>
    <row r="112" spans="1:4" x14ac:dyDescent="0.25">
      <c r="A112" s="123" t="s">
        <v>83</v>
      </c>
      <c r="B112" s="124"/>
      <c r="C112" s="124"/>
      <c r="D112" s="124"/>
    </row>
    <row r="113" spans="1:4" x14ac:dyDescent="0.25">
      <c r="A113" s="57">
        <v>5</v>
      </c>
      <c r="B113" s="111" t="s">
        <v>84</v>
      </c>
      <c r="C113" s="111"/>
      <c r="D113" s="57" t="s">
        <v>28</v>
      </c>
    </row>
    <row r="114" spans="1:4" x14ac:dyDescent="0.25">
      <c r="A114" s="54" t="s">
        <v>8</v>
      </c>
      <c r="B114" s="112" t="s">
        <v>85</v>
      </c>
      <c r="C114" s="112"/>
      <c r="D114" s="37"/>
    </row>
    <row r="115" spans="1:4" x14ac:dyDescent="0.25">
      <c r="A115" s="54" t="s">
        <v>10</v>
      </c>
      <c r="B115" s="112" t="s">
        <v>86</v>
      </c>
      <c r="C115" s="112"/>
      <c r="D115" s="37"/>
    </row>
    <row r="116" spans="1:4" x14ac:dyDescent="0.25">
      <c r="A116" s="54" t="s">
        <v>13</v>
      </c>
      <c r="B116" s="112" t="s">
        <v>30</v>
      </c>
      <c r="C116" s="112"/>
      <c r="D116" s="37"/>
    </row>
    <row r="117" spans="1:4" x14ac:dyDescent="0.25">
      <c r="A117" s="34"/>
      <c r="B117" s="108" t="s">
        <v>87</v>
      </c>
      <c r="C117" s="108"/>
      <c r="D117" s="18">
        <f>SUM(D114:D116)</f>
        <v>0</v>
      </c>
    </row>
    <row r="118" spans="1:4" x14ac:dyDescent="0.25">
      <c r="A118" s="113" t="s">
        <v>200</v>
      </c>
      <c r="B118" s="114"/>
      <c r="C118" s="114"/>
      <c r="D118" s="114"/>
    </row>
    <row r="119" spans="1:4" x14ac:dyDescent="0.25">
      <c r="A119" s="115"/>
      <c r="B119" s="116"/>
      <c r="C119" s="116"/>
      <c r="D119" s="116"/>
    </row>
    <row r="120" spans="1:4" x14ac:dyDescent="0.25">
      <c r="A120" s="117" t="s">
        <v>88</v>
      </c>
      <c r="B120" s="117"/>
      <c r="C120" s="117"/>
      <c r="D120" s="117"/>
    </row>
    <row r="121" spans="1:4" x14ac:dyDescent="0.2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 x14ac:dyDescent="0.25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 x14ac:dyDescent="0.25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x14ac:dyDescent="0.25">
      <c r="A124" s="16" t="s">
        <v>13</v>
      </c>
      <c r="B124" s="3" t="s">
        <v>92</v>
      </c>
      <c r="C124" s="46">
        <f>SUM(C125:C127)</f>
        <v>0</v>
      </c>
      <c r="D124" s="47">
        <f>((D139+D122+D123)/(1-C124))*C124</f>
        <v>0</v>
      </c>
    </row>
    <row r="125" spans="1:4" x14ac:dyDescent="0.25">
      <c r="A125" s="33"/>
      <c r="B125" s="3" t="s">
        <v>93</v>
      </c>
      <c r="C125" s="43">
        <f>Coordenador!C125</f>
        <v>0</v>
      </c>
      <c r="D125" s="45">
        <f>((D139+D122+D123)/(1-C124))*C125</f>
        <v>0</v>
      </c>
    </row>
    <row r="126" spans="1:4" x14ac:dyDescent="0.25">
      <c r="A126" s="33"/>
      <c r="B126" s="3" t="s">
        <v>94</v>
      </c>
      <c r="C126" s="48">
        <f>Coordenador!C126</f>
        <v>0</v>
      </c>
      <c r="D126" s="45">
        <f>((D139+D122+D123)/(1-C124))*C126</f>
        <v>0</v>
      </c>
    </row>
    <row r="127" spans="1:4" x14ac:dyDescent="0.25">
      <c r="A127" s="33"/>
      <c r="B127" s="3" t="s">
        <v>95</v>
      </c>
      <c r="C127" s="43">
        <f>Coordenador!C127</f>
        <v>0</v>
      </c>
      <c r="D127" s="45">
        <f>((D139+D122+D123)/(1-C124))*C127</f>
        <v>0</v>
      </c>
    </row>
    <row r="128" spans="1:4" x14ac:dyDescent="0.25">
      <c r="A128" s="34"/>
      <c r="B128" s="55" t="s">
        <v>96</v>
      </c>
      <c r="C128" s="44"/>
      <c r="D128" s="18">
        <f>D122+D123+D124</f>
        <v>0</v>
      </c>
    </row>
    <row r="129" spans="1:4" ht="27" customHeight="1" x14ac:dyDescent="0.25">
      <c r="A129" s="118" t="s">
        <v>201</v>
      </c>
      <c r="B129" s="119"/>
      <c r="C129" s="119"/>
      <c r="D129" s="119"/>
    </row>
    <row r="130" spans="1:4" ht="35.25" customHeight="1" x14ac:dyDescent="0.25">
      <c r="A130" s="120" t="s">
        <v>202</v>
      </c>
      <c r="B130" s="121"/>
      <c r="C130" s="121"/>
      <c r="D130" s="121"/>
    </row>
    <row r="131" spans="1:4" x14ac:dyDescent="0.25">
      <c r="A131" s="49"/>
      <c r="B131" s="49"/>
      <c r="C131" s="49"/>
      <c r="D131" s="49"/>
    </row>
    <row r="132" spans="1:4" ht="18.75" customHeight="1" x14ac:dyDescent="0.25">
      <c r="A132" s="122" t="s">
        <v>97</v>
      </c>
      <c r="B132" s="122"/>
      <c r="C132" s="122"/>
      <c r="D132" s="122"/>
    </row>
    <row r="133" spans="1:4" x14ac:dyDescent="0.25">
      <c r="A133" s="34"/>
      <c r="B133" s="110" t="s">
        <v>98</v>
      </c>
      <c r="C133" s="110"/>
      <c r="D133" s="56" t="s">
        <v>99</v>
      </c>
    </row>
    <row r="134" spans="1:4" x14ac:dyDescent="0.25">
      <c r="A134" s="50" t="s">
        <v>8</v>
      </c>
      <c r="B134" s="109" t="s">
        <v>100</v>
      </c>
      <c r="C134" s="109"/>
      <c r="D134" s="37">
        <f>D34</f>
        <v>0</v>
      </c>
    </row>
    <row r="135" spans="1:4" x14ac:dyDescent="0.25">
      <c r="A135" s="50" t="s">
        <v>10</v>
      </c>
      <c r="B135" s="109" t="s">
        <v>101</v>
      </c>
      <c r="C135" s="109"/>
      <c r="D135" s="37">
        <f>D80</f>
        <v>0</v>
      </c>
    </row>
    <row r="136" spans="1:4" x14ac:dyDescent="0.25">
      <c r="A136" s="50" t="s">
        <v>13</v>
      </c>
      <c r="B136" s="109" t="s">
        <v>102</v>
      </c>
      <c r="C136" s="109"/>
      <c r="D136" s="37">
        <f>D91</f>
        <v>0</v>
      </c>
    </row>
    <row r="137" spans="1:4" x14ac:dyDescent="0.25">
      <c r="A137" s="50" t="s">
        <v>15</v>
      </c>
      <c r="B137" s="109" t="s">
        <v>103</v>
      </c>
      <c r="C137" s="109"/>
      <c r="D137" s="14">
        <f>D110</f>
        <v>0</v>
      </c>
    </row>
    <row r="138" spans="1:4" x14ac:dyDescent="0.25">
      <c r="A138" s="50" t="s">
        <v>17</v>
      </c>
      <c r="B138" s="109" t="s">
        <v>104</v>
      </c>
      <c r="C138" s="109"/>
      <c r="D138" s="37">
        <f>D117</f>
        <v>0</v>
      </c>
    </row>
    <row r="139" spans="1:4" x14ac:dyDescent="0.25">
      <c r="A139" s="108" t="s">
        <v>105</v>
      </c>
      <c r="B139" s="108"/>
      <c r="C139" s="108"/>
      <c r="D139" s="18">
        <f>SUM(D134:D138)</f>
        <v>0</v>
      </c>
    </row>
    <row r="140" spans="1:4" x14ac:dyDescent="0.25">
      <c r="A140" s="50" t="s">
        <v>48</v>
      </c>
      <c r="B140" s="107" t="s">
        <v>106</v>
      </c>
      <c r="C140" s="107"/>
      <c r="D140" s="37">
        <f>D128</f>
        <v>0</v>
      </c>
    </row>
    <row r="141" spans="1:4" x14ac:dyDescent="0.25">
      <c r="A141" s="108" t="s">
        <v>107</v>
      </c>
      <c r="B141" s="108"/>
      <c r="C141" s="108"/>
      <c r="D141" s="18">
        <f>TRUNC((D139+D140),2)</f>
        <v>0</v>
      </c>
    </row>
    <row r="142" spans="1:4" ht="24.75" customHeight="1" x14ac:dyDescent="0.25">
      <c r="A142" s="167" t="s">
        <v>203</v>
      </c>
      <c r="B142" s="167"/>
      <c r="C142" s="167"/>
      <c r="D142" s="167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view="pageBreakPreview" zoomScale="90" zoomScaleNormal="85" zoomScaleSheetLayoutView="90" workbookViewId="0">
      <selection activeCell="A12" sqref="A12:B12"/>
    </sheetView>
  </sheetViews>
  <sheetFormatPr defaultColWidth="0" defaultRowHeight="13.8" zeroHeight="1" x14ac:dyDescent="0.25"/>
  <cols>
    <col min="1" max="1" width="6.109375" style="63" customWidth="1"/>
    <col min="2" max="2" width="45.5546875" style="63" customWidth="1"/>
    <col min="3" max="3" width="20.88671875" style="63" customWidth="1"/>
    <col min="4" max="4" width="28" style="63" customWidth="1"/>
    <col min="5" max="7" width="0" style="63" hidden="1"/>
    <col min="8" max="16384" width="9.109375" style="63" hidden="1"/>
  </cols>
  <sheetData>
    <row r="1" spans="1:4" x14ac:dyDescent="0.25">
      <c r="A1" s="104" t="s">
        <v>204</v>
      </c>
      <c r="B1" s="64"/>
      <c r="C1" s="64"/>
      <c r="D1" s="65"/>
    </row>
    <row r="2" spans="1:4" x14ac:dyDescent="0.25">
      <c r="A2" s="104" t="s">
        <v>205</v>
      </c>
      <c r="B2" s="64"/>
      <c r="C2" s="64"/>
      <c r="D2" s="65"/>
    </row>
    <row r="3" spans="1:4" x14ac:dyDescent="0.25">
      <c r="A3" s="104" t="s">
        <v>206</v>
      </c>
      <c r="B3" s="64"/>
      <c r="C3" s="64"/>
      <c r="D3" s="65"/>
    </row>
    <row r="4" spans="1:4" x14ac:dyDescent="0.25">
      <c r="A4" s="104" t="s">
        <v>207</v>
      </c>
      <c r="B4" s="64"/>
      <c r="C4" s="64"/>
      <c r="D4" s="65"/>
    </row>
    <row r="5" spans="1:4" x14ac:dyDescent="0.25">
      <c r="A5" s="104" t="s">
        <v>208</v>
      </c>
      <c r="B5" s="66"/>
      <c r="C5" s="66"/>
      <c r="D5" s="67"/>
    </row>
    <row r="6" spans="1:4" x14ac:dyDescent="0.25"/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>
      <c r="A9" s="4"/>
      <c r="B9" s="4"/>
      <c r="C9" s="4"/>
      <c r="D9" s="4"/>
    </row>
    <row r="10" spans="1:4" x14ac:dyDescent="0.25">
      <c r="A10" s="164" t="s">
        <v>3</v>
      </c>
      <c r="B10" s="164"/>
      <c r="C10" s="164"/>
      <c r="D10" s="164"/>
    </row>
    <row r="11" spans="1:4" ht="27.6" x14ac:dyDescent="0.25">
      <c r="A11" s="152" t="s">
        <v>4</v>
      </c>
      <c r="B11" s="152"/>
      <c r="C11" s="5" t="s">
        <v>5</v>
      </c>
      <c r="D11" s="5" t="s">
        <v>6</v>
      </c>
    </row>
    <row r="12" spans="1:4" x14ac:dyDescent="0.25">
      <c r="A12" s="165" t="s">
        <v>174</v>
      </c>
      <c r="B12" s="166"/>
      <c r="C12" s="68" t="s">
        <v>7</v>
      </c>
      <c r="D12" s="69">
        <v>1</v>
      </c>
    </row>
    <row r="13" spans="1:4" x14ac:dyDescent="0.25">
      <c r="A13" s="6"/>
      <c r="B13" s="6"/>
      <c r="C13" s="6"/>
      <c r="D13" s="7"/>
    </row>
    <row r="14" spans="1:4" x14ac:dyDescent="0.25">
      <c r="A14" s="1"/>
      <c r="B14" s="1"/>
      <c r="C14" s="1"/>
      <c r="D14" s="1"/>
    </row>
    <row r="15" spans="1:4" x14ac:dyDescent="0.25">
      <c r="A15" s="62" t="s">
        <v>8</v>
      </c>
      <c r="B15" s="151" t="s">
        <v>9</v>
      </c>
      <c r="C15" s="151"/>
      <c r="D15" s="8"/>
    </row>
    <row r="16" spans="1:4" x14ac:dyDescent="0.25">
      <c r="A16" s="62" t="s">
        <v>10</v>
      </c>
      <c r="B16" s="151" t="s">
        <v>11</v>
      </c>
      <c r="C16" s="151"/>
      <c r="D16" s="9" t="s">
        <v>12</v>
      </c>
    </row>
    <row r="17" spans="1:4" x14ac:dyDescent="0.25">
      <c r="A17" s="62" t="s">
        <v>13</v>
      </c>
      <c r="B17" s="151" t="s">
        <v>14</v>
      </c>
      <c r="C17" s="151"/>
      <c r="D17" s="10"/>
    </row>
    <row r="18" spans="1:4" x14ac:dyDescent="0.25">
      <c r="A18" s="62" t="s">
        <v>15</v>
      </c>
      <c r="B18" s="127" t="s">
        <v>16</v>
      </c>
      <c r="C18" s="129"/>
      <c r="D18" s="10"/>
    </row>
    <row r="19" spans="1:4" x14ac:dyDescent="0.25">
      <c r="A19" s="62" t="s">
        <v>17</v>
      </c>
      <c r="B19" s="151" t="s">
        <v>18</v>
      </c>
      <c r="C19" s="151"/>
      <c r="D19" s="11">
        <v>12</v>
      </c>
    </row>
    <row r="20" spans="1:4" x14ac:dyDescent="0.25">
      <c r="A20" s="1"/>
      <c r="B20" s="1"/>
      <c r="C20" s="12"/>
      <c r="D20" s="1"/>
    </row>
    <row r="21" spans="1:4" x14ac:dyDescent="0.25">
      <c r="A21" s="131" t="s">
        <v>19</v>
      </c>
      <c r="B21" s="131"/>
      <c r="C21" s="131"/>
      <c r="D21" s="131"/>
    </row>
    <row r="22" spans="1:4" x14ac:dyDescent="0.25">
      <c r="A22" s="152" t="s">
        <v>20</v>
      </c>
      <c r="B22" s="152"/>
      <c r="C22" s="152"/>
      <c r="D22" s="152"/>
    </row>
    <row r="23" spans="1:4" ht="27.6" x14ac:dyDescent="0.25">
      <c r="A23" s="62">
        <v>1</v>
      </c>
      <c r="B23" s="151" t="s">
        <v>21</v>
      </c>
      <c r="C23" s="151"/>
      <c r="D23" s="13" t="s">
        <v>161</v>
      </c>
    </row>
    <row r="24" spans="1:4" x14ac:dyDescent="0.25">
      <c r="A24" s="62">
        <v>2</v>
      </c>
      <c r="B24" s="151" t="s">
        <v>22</v>
      </c>
      <c r="C24" s="151"/>
      <c r="D24" s="11" t="s">
        <v>112</v>
      </c>
    </row>
    <row r="25" spans="1:4" x14ac:dyDescent="0.25">
      <c r="A25" s="62">
        <v>3</v>
      </c>
      <c r="B25" s="151" t="s">
        <v>23</v>
      </c>
      <c r="C25" s="151"/>
      <c r="D25" s="14"/>
    </row>
    <row r="26" spans="1:4" ht="39.75" customHeight="1" x14ac:dyDescent="0.25">
      <c r="A26" s="62">
        <v>4</v>
      </c>
      <c r="B26" s="151" t="s">
        <v>24</v>
      </c>
      <c r="C26" s="151"/>
      <c r="D26" s="11" t="s">
        <v>175</v>
      </c>
    </row>
    <row r="27" spans="1:4" x14ac:dyDescent="0.25">
      <c r="A27" s="62">
        <v>5</v>
      </c>
      <c r="B27" s="151" t="s">
        <v>25</v>
      </c>
      <c r="C27" s="151"/>
      <c r="D27" s="15"/>
    </row>
    <row r="28" spans="1:4" x14ac:dyDescent="0.25">
      <c r="A28" s="1"/>
      <c r="B28" s="1"/>
      <c r="C28" s="1"/>
      <c r="D28" s="2"/>
    </row>
    <row r="29" spans="1:4" x14ac:dyDescent="0.25">
      <c r="A29" s="1"/>
      <c r="B29" s="1"/>
      <c r="C29" s="1"/>
      <c r="D29" s="2"/>
    </row>
    <row r="30" spans="1:4" x14ac:dyDescent="0.25">
      <c r="A30" s="131" t="s">
        <v>26</v>
      </c>
      <c r="B30" s="131"/>
      <c r="C30" s="131"/>
      <c r="D30" s="131"/>
    </row>
    <row r="31" spans="1:4" x14ac:dyDescent="0.25">
      <c r="A31" s="57">
        <v>1</v>
      </c>
      <c r="B31" s="152" t="s">
        <v>27</v>
      </c>
      <c r="C31" s="152"/>
      <c r="D31" s="57" t="s">
        <v>28</v>
      </c>
    </row>
    <row r="32" spans="1:4" x14ac:dyDescent="0.25">
      <c r="A32" s="16" t="s">
        <v>8</v>
      </c>
      <c r="B32" s="151" t="s">
        <v>29</v>
      </c>
      <c r="C32" s="151"/>
      <c r="D32" s="17"/>
    </row>
    <row r="33" spans="1:7" x14ac:dyDescent="0.25">
      <c r="A33" s="16" t="s">
        <v>10</v>
      </c>
      <c r="B33" s="151" t="s">
        <v>30</v>
      </c>
      <c r="C33" s="151"/>
      <c r="D33" s="70">
        <v>0</v>
      </c>
    </row>
    <row r="34" spans="1:7" x14ac:dyDescent="0.25">
      <c r="A34" s="153" t="s">
        <v>31</v>
      </c>
      <c r="B34" s="154"/>
      <c r="C34" s="155"/>
      <c r="D34" s="18">
        <f>SUM(D32:D33)</f>
        <v>0</v>
      </c>
    </row>
    <row r="35" spans="1:7" ht="33.75" customHeight="1" x14ac:dyDescent="0.25">
      <c r="A35" s="156" t="s">
        <v>188</v>
      </c>
      <c r="B35" s="157"/>
      <c r="C35" s="157"/>
      <c r="D35" s="157"/>
    </row>
    <row r="36" spans="1:7" x14ac:dyDescent="0.25">
      <c r="A36" s="158"/>
      <c r="B36" s="159"/>
      <c r="C36" s="159"/>
      <c r="D36" s="159"/>
    </row>
    <row r="37" spans="1:7" x14ac:dyDescent="0.25">
      <c r="A37" s="158" t="s">
        <v>32</v>
      </c>
      <c r="B37" s="159"/>
      <c r="C37" s="159"/>
      <c r="D37" s="159"/>
    </row>
    <row r="38" spans="1:7" ht="24.75" customHeight="1" x14ac:dyDescent="0.25">
      <c r="A38" s="115" t="s">
        <v>33</v>
      </c>
      <c r="B38" s="116"/>
      <c r="C38" s="116"/>
      <c r="D38" s="116"/>
    </row>
    <row r="39" spans="1:7" ht="27.6" x14ac:dyDescent="0.25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x14ac:dyDescent="0.2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0</v>
      </c>
    </row>
    <row r="41" spans="1:7" ht="27.6" x14ac:dyDescent="0.25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0</v>
      </c>
    </row>
    <row r="42" spans="1:7" x14ac:dyDescent="0.25">
      <c r="A42" s="108" t="s">
        <v>37</v>
      </c>
      <c r="B42" s="108"/>
      <c r="C42" s="23">
        <f>SUM(C40:C41)</f>
        <v>0.11107777777777778</v>
      </c>
      <c r="D42" s="24">
        <f>SUM(D40:D41)</f>
        <v>0</v>
      </c>
    </row>
    <row r="43" spans="1:7" ht="27.6" x14ac:dyDescent="0.25">
      <c r="A43" s="19" t="s">
        <v>13</v>
      </c>
      <c r="B43" s="20" t="s">
        <v>38</v>
      </c>
      <c r="C43" s="21">
        <f>C42*C59</f>
        <v>3.7544288888888888E-2</v>
      </c>
      <c r="D43" s="22">
        <f>D34*C43</f>
        <v>0</v>
      </c>
    </row>
    <row r="44" spans="1:7" x14ac:dyDescent="0.25">
      <c r="A44" s="108" t="s">
        <v>39</v>
      </c>
      <c r="B44" s="108"/>
      <c r="C44" s="23">
        <f>SUM(C42:C43)</f>
        <v>0.14862206666666666</v>
      </c>
      <c r="D44" s="24">
        <f>SUM(D42:D43)</f>
        <v>0</v>
      </c>
    </row>
    <row r="45" spans="1:7" ht="58.5" customHeight="1" x14ac:dyDescent="0.25">
      <c r="A45" s="132" t="s">
        <v>191</v>
      </c>
      <c r="B45" s="133"/>
      <c r="C45" s="133"/>
      <c r="D45" s="134"/>
      <c r="G45" s="71"/>
    </row>
    <row r="46" spans="1:7" ht="34.5" customHeight="1" x14ac:dyDescent="0.25">
      <c r="A46" s="135" t="s">
        <v>192</v>
      </c>
      <c r="B46" s="136"/>
      <c r="C46" s="136"/>
      <c r="D46" s="137"/>
    </row>
    <row r="47" spans="1:7" ht="81" customHeight="1" x14ac:dyDescent="0.25">
      <c r="A47" s="138" t="s">
        <v>193</v>
      </c>
      <c r="B47" s="139"/>
      <c r="C47" s="139"/>
      <c r="D47" s="140"/>
    </row>
    <row r="48" spans="1:7" x14ac:dyDescent="0.25">
      <c r="A48" s="60"/>
      <c r="B48" s="61"/>
      <c r="C48" s="61"/>
      <c r="D48" s="61"/>
    </row>
    <row r="49" spans="1:4" ht="35.25" customHeight="1" x14ac:dyDescent="0.25">
      <c r="A49" s="130" t="s">
        <v>40</v>
      </c>
      <c r="B49" s="131"/>
      <c r="C49" s="131"/>
      <c r="D49" s="131"/>
    </row>
    <row r="50" spans="1:4" ht="15" customHeight="1" x14ac:dyDescent="0.25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 x14ac:dyDescent="0.25">
      <c r="A51" s="26" t="s">
        <v>8</v>
      </c>
      <c r="B51" s="27" t="s">
        <v>43</v>
      </c>
      <c r="C51" s="28">
        <f>Coordenador!C51</f>
        <v>0.2</v>
      </c>
      <c r="D51" s="29">
        <f>D34*C51</f>
        <v>0</v>
      </c>
    </row>
    <row r="52" spans="1:4" x14ac:dyDescent="0.25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0</v>
      </c>
    </row>
    <row r="53" spans="1:4" ht="15" customHeight="1" x14ac:dyDescent="0.25">
      <c r="A53" s="26" t="s">
        <v>13</v>
      </c>
      <c r="B53" s="27" t="s">
        <v>45</v>
      </c>
      <c r="C53" s="30">
        <f>Coordenador!C53</f>
        <v>0</v>
      </c>
      <c r="D53" s="29">
        <f>D34*C53</f>
        <v>0</v>
      </c>
    </row>
    <row r="54" spans="1:4" x14ac:dyDescent="0.25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0</v>
      </c>
    </row>
    <row r="55" spans="1:4" x14ac:dyDescent="0.25">
      <c r="A55" s="26" t="s">
        <v>17</v>
      </c>
      <c r="B55" s="27" t="s">
        <v>47</v>
      </c>
      <c r="C55" s="72">
        <f>Coordenador!C55</f>
        <v>0.01</v>
      </c>
      <c r="D55" s="29">
        <f>D34*C55</f>
        <v>0</v>
      </c>
    </row>
    <row r="56" spans="1:4" x14ac:dyDescent="0.25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0</v>
      </c>
    </row>
    <row r="57" spans="1:4" x14ac:dyDescent="0.25">
      <c r="A57" s="26" t="s">
        <v>50</v>
      </c>
      <c r="B57" s="27" t="s">
        <v>51</v>
      </c>
      <c r="C57" s="28">
        <f>Coordenador!C57</f>
        <v>2E-3</v>
      </c>
      <c r="D57" s="29">
        <f>D34*C57</f>
        <v>0</v>
      </c>
    </row>
    <row r="58" spans="1:4" x14ac:dyDescent="0.25">
      <c r="A58" s="26" t="s">
        <v>52</v>
      </c>
      <c r="B58" s="27" t="s">
        <v>53</v>
      </c>
      <c r="C58" s="72">
        <f>Coordenador!C58</f>
        <v>0.08</v>
      </c>
      <c r="D58" s="29">
        <f>D34*C58</f>
        <v>0</v>
      </c>
    </row>
    <row r="59" spans="1:4" x14ac:dyDescent="0.25">
      <c r="A59" s="141" t="s">
        <v>54</v>
      </c>
      <c r="B59" s="141"/>
      <c r="C59" s="31">
        <f>SUM(C51:C58)</f>
        <v>0.33800000000000002</v>
      </c>
      <c r="D59" s="32">
        <f>SUM(D51:D58)</f>
        <v>0</v>
      </c>
    </row>
    <row r="60" spans="1:4" ht="35.25" customHeight="1" x14ac:dyDescent="0.25">
      <c r="A60" s="132" t="s">
        <v>194</v>
      </c>
      <c r="B60" s="133"/>
      <c r="C60" s="133"/>
      <c r="D60" s="134"/>
    </row>
    <row r="61" spans="1:4" ht="35.25" customHeight="1" x14ac:dyDescent="0.25">
      <c r="A61" s="135" t="s">
        <v>195</v>
      </c>
      <c r="B61" s="136"/>
      <c r="C61" s="136"/>
      <c r="D61" s="137"/>
    </row>
    <row r="62" spans="1:4" ht="35.25" customHeight="1" x14ac:dyDescent="0.25">
      <c r="A62" s="142" t="s">
        <v>196</v>
      </c>
      <c r="B62" s="139"/>
      <c r="C62" s="139"/>
      <c r="D62" s="140"/>
    </row>
    <row r="63" spans="1:4" x14ac:dyDescent="0.25">
      <c r="A63" s="61"/>
      <c r="B63" s="61"/>
      <c r="C63" s="61"/>
      <c r="D63" s="61"/>
    </row>
    <row r="64" spans="1:4" ht="20.25" customHeight="1" x14ac:dyDescent="0.25">
      <c r="A64" s="130" t="s">
        <v>55</v>
      </c>
      <c r="B64" s="131"/>
      <c r="C64" s="131"/>
      <c r="D64" s="131"/>
    </row>
    <row r="65" spans="1:4" ht="27.6" x14ac:dyDescent="0.25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 x14ac:dyDescent="0.25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1.4" x14ac:dyDescent="0.25">
      <c r="A67" s="62" t="s">
        <v>10</v>
      </c>
      <c r="B67" s="102" t="s">
        <v>210</v>
      </c>
      <c r="C67" s="75"/>
      <c r="D67" s="82">
        <f>C67*22</f>
        <v>0</v>
      </c>
    </row>
    <row r="68" spans="1:4" ht="27.6" x14ac:dyDescent="0.25">
      <c r="A68" s="62" t="s">
        <v>13</v>
      </c>
      <c r="B68" s="33" t="s">
        <v>211</v>
      </c>
      <c r="C68" s="145"/>
      <c r="D68" s="146"/>
    </row>
    <row r="69" spans="1:4" ht="27.6" x14ac:dyDescent="0.25">
      <c r="A69" s="62" t="s">
        <v>15</v>
      </c>
      <c r="B69" s="33" t="s">
        <v>197</v>
      </c>
      <c r="C69" s="147"/>
      <c r="D69" s="148"/>
    </row>
    <row r="70" spans="1:4" ht="27.6" x14ac:dyDescent="0.25">
      <c r="A70" s="62" t="s">
        <v>17</v>
      </c>
      <c r="B70" s="33" t="s">
        <v>197</v>
      </c>
      <c r="C70" s="147"/>
      <c r="D70" s="148"/>
    </row>
    <row r="71" spans="1:4" ht="38.25" customHeight="1" x14ac:dyDescent="0.25">
      <c r="A71" s="62" t="s">
        <v>48</v>
      </c>
      <c r="B71" s="33" t="s">
        <v>197</v>
      </c>
      <c r="C71" s="149"/>
      <c r="D71" s="150"/>
    </row>
    <row r="72" spans="1:4" x14ac:dyDescent="0.25">
      <c r="A72" s="34"/>
      <c r="B72" s="55" t="s">
        <v>60</v>
      </c>
      <c r="C72" s="143">
        <f>D66+D67+C68+C69+C70+C71</f>
        <v>0</v>
      </c>
      <c r="D72" s="144"/>
    </row>
    <row r="73" spans="1:4" ht="36" customHeight="1" x14ac:dyDescent="0.25">
      <c r="A73" s="160" t="s">
        <v>212</v>
      </c>
      <c r="B73" s="161"/>
      <c r="C73" s="161"/>
      <c r="D73" s="161"/>
    </row>
    <row r="74" spans="1:4" x14ac:dyDescent="0.25">
      <c r="A74" s="125"/>
      <c r="B74" s="126"/>
      <c r="C74" s="126"/>
      <c r="D74" s="126"/>
    </row>
    <row r="75" spans="1:4" ht="36.75" customHeight="1" x14ac:dyDescent="0.25">
      <c r="A75" s="123" t="s">
        <v>61</v>
      </c>
      <c r="B75" s="124"/>
      <c r="C75" s="124"/>
      <c r="D75" s="124"/>
    </row>
    <row r="76" spans="1:4" ht="27.6" x14ac:dyDescent="0.25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7.6" x14ac:dyDescent="0.25">
      <c r="A77" s="54" t="s">
        <v>34</v>
      </c>
      <c r="B77" s="35" t="s">
        <v>35</v>
      </c>
      <c r="C77" s="36">
        <f>C44</f>
        <v>0.14862206666666666</v>
      </c>
      <c r="D77" s="37">
        <f>D44</f>
        <v>0</v>
      </c>
    </row>
    <row r="78" spans="1:4" x14ac:dyDescent="0.25">
      <c r="A78" s="54" t="s">
        <v>41</v>
      </c>
      <c r="B78" s="35" t="s">
        <v>42</v>
      </c>
      <c r="C78" s="36">
        <f>C59</f>
        <v>0.33800000000000002</v>
      </c>
      <c r="D78" s="37">
        <f>D59</f>
        <v>0</v>
      </c>
    </row>
    <row r="79" spans="1:4" x14ac:dyDescent="0.25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x14ac:dyDescent="0.25">
      <c r="A80" s="108" t="s">
        <v>63</v>
      </c>
      <c r="B80" s="108"/>
      <c r="C80" s="38" t="s">
        <v>0</v>
      </c>
      <c r="D80" s="18">
        <f>SUM(D77:D79)</f>
        <v>0</v>
      </c>
    </row>
    <row r="81" spans="1:4" x14ac:dyDescent="0.25">
      <c r="A81" s="39"/>
      <c r="B81" s="40"/>
      <c r="C81" s="40"/>
      <c r="D81" s="40"/>
    </row>
    <row r="82" spans="1:4" x14ac:dyDescent="0.25">
      <c r="A82" s="39"/>
      <c r="B82" s="40"/>
      <c r="C82" s="40"/>
      <c r="D82" s="40"/>
    </row>
    <row r="83" spans="1:4" ht="31.5" customHeight="1" x14ac:dyDescent="0.25">
      <c r="A83" s="123" t="s">
        <v>64</v>
      </c>
      <c r="B83" s="124"/>
      <c r="C83" s="124"/>
      <c r="D83" s="124"/>
    </row>
    <row r="84" spans="1:4" x14ac:dyDescent="0.25">
      <c r="A84" s="56">
        <v>3</v>
      </c>
      <c r="B84" s="56" t="s">
        <v>65</v>
      </c>
      <c r="C84" s="56" t="s">
        <v>36</v>
      </c>
      <c r="D84" s="56" t="s">
        <v>28</v>
      </c>
    </row>
    <row r="85" spans="1:4" x14ac:dyDescent="0.25">
      <c r="A85" s="54" t="s">
        <v>8</v>
      </c>
      <c r="B85" s="105" t="s">
        <v>66</v>
      </c>
      <c r="C85" s="52">
        <f>Coordenador!C85</f>
        <v>4.1999999999999997E-3</v>
      </c>
      <c r="D85" s="14">
        <f t="shared" ref="D85:D90" si="0">D$34*C85</f>
        <v>0</v>
      </c>
    </row>
    <row r="86" spans="1:4" ht="63.6" x14ac:dyDescent="0.25">
      <c r="A86" s="54" t="s">
        <v>10</v>
      </c>
      <c r="B86" s="105" t="s">
        <v>223</v>
      </c>
      <c r="C86" s="52">
        <f>Coordenador!C86</f>
        <v>3.3599999999999998E-4</v>
      </c>
      <c r="D86" s="14">
        <f t="shared" si="0"/>
        <v>0</v>
      </c>
    </row>
    <row r="87" spans="1:4" ht="63.6" x14ac:dyDescent="0.25">
      <c r="A87" s="54" t="s">
        <v>13</v>
      </c>
      <c r="B87" s="105" t="s">
        <v>224</v>
      </c>
      <c r="C87" s="52">
        <f>Coordenador!C87</f>
        <v>5.6784000000000001E-4</v>
      </c>
      <c r="D87" s="14">
        <f t="shared" si="0"/>
        <v>0</v>
      </c>
    </row>
    <row r="88" spans="1:4" x14ac:dyDescent="0.25">
      <c r="A88" s="54" t="s">
        <v>15</v>
      </c>
      <c r="B88" s="105" t="s">
        <v>67</v>
      </c>
      <c r="C88" s="52">
        <f>Coordenador!C88</f>
        <v>1.9400000000000001E-2</v>
      </c>
      <c r="D88" s="14">
        <f t="shared" si="0"/>
        <v>0</v>
      </c>
    </row>
    <row r="89" spans="1:4" ht="63.6" x14ac:dyDescent="0.25">
      <c r="A89" s="54" t="s">
        <v>17</v>
      </c>
      <c r="B89" s="105" t="s">
        <v>225</v>
      </c>
      <c r="C89" s="52">
        <f>Coordenador!C89</f>
        <v>6.5572000000000009E-3</v>
      </c>
      <c r="D89" s="14">
        <f t="shared" si="0"/>
        <v>0</v>
      </c>
    </row>
    <row r="90" spans="1:4" ht="63.6" x14ac:dyDescent="0.25">
      <c r="A90" s="54" t="s">
        <v>48</v>
      </c>
      <c r="B90" s="105" t="s">
        <v>226</v>
      </c>
      <c r="C90" s="52">
        <f>Coordenador!C90</f>
        <v>2.6228800000000002E-3</v>
      </c>
      <c r="D90" s="14">
        <f t="shared" si="0"/>
        <v>0</v>
      </c>
    </row>
    <row r="91" spans="1:4" x14ac:dyDescent="0.25">
      <c r="A91" s="108" t="s">
        <v>68</v>
      </c>
      <c r="B91" s="108"/>
      <c r="C91" s="44">
        <f>SUM(C85:C90)</f>
        <v>3.3683919999999999E-2</v>
      </c>
      <c r="D91" s="18">
        <f>SUM(D85:D90)</f>
        <v>0</v>
      </c>
    </row>
    <row r="92" spans="1:4" x14ac:dyDescent="0.25">
      <c r="A92" s="60"/>
      <c r="B92" s="61"/>
      <c r="C92" s="61"/>
      <c r="D92" s="61"/>
    </row>
    <row r="93" spans="1:4" x14ac:dyDescent="0.25">
      <c r="A93" s="123" t="s">
        <v>69</v>
      </c>
      <c r="B93" s="124"/>
      <c r="C93" s="124"/>
      <c r="D93" s="124"/>
    </row>
    <row r="94" spans="1:4" x14ac:dyDescent="0.25">
      <c r="A94" s="4"/>
      <c r="B94" s="4"/>
      <c r="C94" s="4"/>
      <c r="D94" s="4"/>
    </row>
    <row r="95" spans="1:4" ht="63.75" customHeight="1" x14ac:dyDescent="0.25">
      <c r="A95" s="127" t="s">
        <v>198</v>
      </c>
      <c r="B95" s="128"/>
      <c r="C95" s="128"/>
      <c r="D95" s="129"/>
    </row>
    <row r="96" spans="1:4" x14ac:dyDescent="0.25">
      <c r="A96" s="58"/>
      <c r="B96" s="59"/>
      <c r="C96" s="59"/>
      <c r="D96" s="59"/>
    </row>
    <row r="97" spans="1:4" ht="39" customHeight="1" x14ac:dyDescent="0.25">
      <c r="A97" s="123" t="s">
        <v>70</v>
      </c>
      <c r="B97" s="124"/>
      <c r="C97" s="124"/>
      <c r="D97" s="124"/>
    </row>
    <row r="98" spans="1:4" x14ac:dyDescent="0.2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1.4" x14ac:dyDescent="0.2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0</v>
      </c>
    </row>
    <row r="100" spans="1:4" x14ac:dyDescent="0.25">
      <c r="A100" s="54" t="s">
        <v>10</v>
      </c>
      <c r="B100" s="35" t="s">
        <v>73</v>
      </c>
      <c r="C100" s="43">
        <f>Coordenador!C100</f>
        <v>0</v>
      </c>
      <c r="D100" s="14">
        <f t="shared" si="1"/>
        <v>0</v>
      </c>
    </row>
    <row r="101" spans="1:4" ht="27.6" x14ac:dyDescent="0.25">
      <c r="A101" s="54" t="s">
        <v>13</v>
      </c>
      <c r="B101" s="35" t="s">
        <v>74</v>
      </c>
      <c r="C101" s="43">
        <f>Coordenador!C101</f>
        <v>0</v>
      </c>
      <c r="D101" s="14">
        <f t="shared" si="1"/>
        <v>0</v>
      </c>
    </row>
    <row r="102" spans="1:4" ht="27.6" x14ac:dyDescent="0.25">
      <c r="A102" s="54" t="s">
        <v>15</v>
      </c>
      <c r="B102" s="35" t="s">
        <v>75</v>
      </c>
      <c r="C102" s="43">
        <f>Coordenador!C102</f>
        <v>0</v>
      </c>
      <c r="D102" s="14">
        <f t="shared" si="1"/>
        <v>0</v>
      </c>
    </row>
    <row r="103" spans="1:4" ht="27.6" x14ac:dyDescent="0.25">
      <c r="A103" s="54" t="s">
        <v>17</v>
      </c>
      <c r="B103" s="35" t="s">
        <v>76</v>
      </c>
      <c r="C103" s="43">
        <f>Coordenador!C103</f>
        <v>0</v>
      </c>
      <c r="D103" s="14">
        <f t="shared" si="1"/>
        <v>0</v>
      </c>
    </row>
    <row r="104" spans="1:4" ht="27.6" x14ac:dyDescent="0.25">
      <c r="A104" s="54" t="s">
        <v>48</v>
      </c>
      <c r="B104" s="35" t="s">
        <v>77</v>
      </c>
      <c r="C104" s="43">
        <f>Coordenador!C104</f>
        <v>0</v>
      </c>
      <c r="D104" s="14">
        <f t="shared" si="1"/>
        <v>0</v>
      </c>
    </row>
    <row r="105" spans="1:4" x14ac:dyDescent="0.25">
      <c r="A105" s="108" t="s">
        <v>78</v>
      </c>
      <c r="B105" s="108"/>
      <c r="C105" s="44">
        <f>SUM(C99:C104)</f>
        <v>9.9537037037037021E-2</v>
      </c>
      <c r="D105" s="18">
        <f>SUM(D99:D104)</f>
        <v>0</v>
      </c>
    </row>
    <row r="106" spans="1:4" x14ac:dyDescent="0.25">
      <c r="A106" s="60"/>
      <c r="B106" s="61"/>
      <c r="C106" s="61"/>
      <c r="D106" s="61"/>
    </row>
    <row r="107" spans="1:4" ht="48.75" customHeight="1" x14ac:dyDescent="0.25">
      <c r="A107" s="130" t="s">
        <v>79</v>
      </c>
      <c r="B107" s="131"/>
      <c r="C107" s="131"/>
      <c r="D107" s="131"/>
    </row>
    <row r="108" spans="1:4" ht="27.6" x14ac:dyDescent="0.25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 x14ac:dyDescent="0.25">
      <c r="A109" s="54" t="s">
        <v>71</v>
      </c>
      <c r="B109" s="35" t="s">
        <v>81</v>
      </c>
      <c r="C109" s="36">
        <f>C105</f>
        <v>9.9537037037037021E-2</v>
      </c>
      <c r="D109" s="37">
        <f>D105</f>
        <v>0</v>
      </c>
    </row>
    <row r="110" spans="1:4" x14ac:dyDescent="0.25">
      <c r="A110" s="108" t="s">
        <v>82</v>
      </c>
      <c r="B110" s="108"/>
      <c r="C110" s="38" t="s">
        <v>0</v>
      </c>
      <c r="D110" s="18">
        <f>SUM(D109:D109)</f>
        <v>0</v>
      </c>
    </row>
    <row r="111" spans="1:4" x14ac:dyDescent="0.25">
      <c r="A111" s="60"/>
      <c r="B111" s="61"/>
      <c r="C111" s="61"/>
      <c r="D111" s="61"/>
    </row>
    <row r="112" spans="1:4" x14ac:dyDescent="0.25">
      <c r="A112" s="123" t="s">
        <v>83</v>
      </c>
      <c r="B112" s="124"/>
      <c r="C112" s="124"/>
      <c r="D112" s="124"/>
    </row>
    <row r="113" spans="1:4" x14ac:dyDescent="0.25">
      <c r="A113" s="57">
        <v>5</v>
      </c>
      <c r="B113" s="111" t="s">
        <v>84</v>
      </c>
      <c r="C113" s="111"/>
      <c r="D113" s="57" t="s">
        <v>28</v>
      </c>
    </row>
    <row r="114" spans="1:4" x14ac:dyDescent="0.25">
      <c r="A114" s="54" t="s">
        <v>8</v>
      </c>
      <c r="B114" s="112" t="s">
        <v>85</v>
      </c>
      <c r="C114" s="112"/>
      <c r="D114" s="37"/>
    </row>
    <row r="115" spans="1:4" x14ac:dyDescent="0.25">
      <c r="A115" s="54" t="s">
        <v>10</v>
      </c>
      <c r="B115" s="112" t="s">
        <v>86</v>
      </c>
      <c r="C115" s="112"/>
      <c r="D115" s="37"/>
    </row>
    <row r="116" spans="1:4" x14ac:dyDescent="0.25">
      <c r="A116" s="54" t="s">
        <v>13</v>
      </c>
      <c r="B116" s="112" t="s">
        <v>30</v>
      </c>
      <c r="C116" s="112"/>
      <c r="D116" s="37"/>
    </row>
    <row r="117" spans="1:4" x14ac:dyDescent="0.25">
      <c r="A117" s="34"/>
      <c r="B117" s="108" t="s">
        <v>87</v>
      </c>
      <c r="C117" s="108"/>
      <c r="D117" s="18">
        <f>SUM(D114:D116)</f>
        <v>0</v>
      </c>
    </row>
    <row r="118" spans="1:4" x14ac:dyDescent="0.25">
      <c r="A118" s="113" t="s">
        <v>200</v>
      </c>
      <c r="B118" s="114"/>
      <c r="C118" s="114"/>
      <c r="D118" s="114"/>
    </row>
    <row r="119" spans="1:4" x14ac:dyDescent="0.25">
      <c r="A119" s="115"/>
      <c r="B119" s="116"/>
      <c r="C119" s="116"/>
      <c r="D119" s="116"/>
    </row>
    <row r="120" spans="1:4" x14ac:dyDescent="0.25">
      <c r="A120" s="117" t="s">
        <v>88</v>
      </c>
      <c r="B120" s="117"/>
      <c r="C120" s="117"/>
      <c r="D120" s="117"/>
    </row>
    <row r="121" spans="1:4" x14ac:dyDescent="0.2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 x14ac:dyDescent="0.25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 x14ac:dyDescent="0.25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x14ac:dyDescent="0.25">
      <c r="A124" s="16" t="s">
        <v>13</v>
      </c>
      <c r="B124" s="3" t="s">
        <v>92</v>
      </c>
      <c r="C124" s="46">
        <f>SUM(C125:C127)</f>
        <v>0</v>
      </c>
      <c r="D124" s="47">
        <f>((D139+D122+D123)/(1-C124))*C124</f>
        <v>0</v>
      </c>
    </row>
    <row r="125" spans="1:4" x14ac:dyDescent="0.25">
      <c r="A125" s="33"/>
      <c r="B125" s="3" t="s">
        <v>93</v>
      </c>
      <c r="C125" s="43">
        <f>Coordenador!C125</f>
        <v>0</v>
      </c>
      <c r="D125" s="45">
        <f>((D139+D122+D123)/(1-C124))*C125</f>
        <v>0</v>
      </c>
    </row>
    <row r="126" spans="1:4" x14ac:dyDescent="0.25">
      <c r="A126" s="33"/>
      <c r="B126" s="3" t="s">
        <v>94</v>
      </c>
      <c r="C126" s="48">
        <f>Coordenador!C126</f>
        <v>0</v>
      </c>
      <c r="D126" s="45">
        <f>((D139+D122+D123)/(1-C124))*C126</f>
        <v>0</v>
      </c>
    </row>
    <row r="127" spans="1:4" x14ac:dyDescent="0.25">
      <c r="A127" s="33"/>
      <c r="B127" s="3" t="s">
        <v>95</v>
      </c>
      <c r="C127" s="43">
        <f>Coordenador!C127</f>
        <v>0</v>
      </c>
      <c r="D127" s="45">
        <f>((D139+D122+D123)/(1-C124))*C127</f>
        <v>0</v>
      </c>
    </row>
    <row r="128" spans="1:4" x14ac:dyDescent="0.25">
      <c r="A128" s="34"/>
      <c r="B128" s="55" t="s">
        <v>96</v>
      </c>
      <c r="C128" s="44"/>
      <c r="D128" s="18">
        <f>D122+D123+D124</f>
        <v>0</v>
      </c>
    </row>
    <row r="129" spans="1:4" ht="27" customHeight="1" x14ac:dyDescent="0.25">
      <c r="A129" s="118" t="s">
        <v>201</v>
      </c>
      <c r="B129" s="119"/>
      <c r="C129" s="119"/>
      <c r="D129" s="119"/>
    </row>
    <row r="130" spans="1:4" ht="35.25" customHeight="1" x14ac:dyDescent="0.25">
      <c r="A130" s="120" t="s">
        <v>202</v>
      </c>
      <c r="B130" s="121"/>
      <c r="C130" s="121"/>
      <c r="D130" s="121"/>
    </row>
    <row r="131" spans="1:4" x14ac:dyDescent="0.25">
      <c r="A131" s="49"/>
      <c r="B131" s="49"/>
      <c r="C131" s="49"/>
      <c r="D131" s="49"/>
    </row>
    <row r="132" spans="1:4" ht="18.75" customHeight="1" x14ac:dyDescent="0.25">
      <c r="A132" s="122" t="s">
        <v>97</v>
      </c>
      <c r="B132" s="122"/>
      <c r="C132" s="122"/>
      <c r="D132" s="122"/>
    </row>
    <row r="133" spans="1:4" x14ac:dyDescent="0.25">
      <c r="A133" s="34"/>
      <c r="B133" s="110" t="s">
        <v>98</v>
      </c>
      <c r="C133" s="110"/>
      <c r="D133" s="56" t="s">
        <v>99</v>
      </c>
    </row>
    <row r="134" spans="1:4" x14ac:dyDescent="0.25">
      <c r="A134" s="50" t="s">
        <v>8</v>
      </c>
      <c r="B134" s="109" t="s">
        <v>100</v>
      </c>
      <c r="C134" s="109"/>
      <c r="D134" s="37">
        <f>D34</f>
        <v>0</v>
      </c>
    </row>
    <row r="135" spans="1:4" x14ac:dyDescent="0.25">
      <c r="A135" s="50" t="s">
        <v>10</v>
      </c>
      <c r="B135" s="109" t="s">
        <v>101</v>
      </c>
      <c r="C135" s="109"/>
      <c r="D135" s="37">
        <f>D80</f>
        <v>0</v>
      </c>
    </row>
    <row r="136" spans="1:4" x14ac:dyDescent="0.25">
      <c r="A136" s="50" t="s">
        <v>13</v>
      </c>
      <c r="B136" s="109" t="s">
        <v>102</v>
      </c>
      <c r="C136" s="109"/>
      <c r="D136" s="37">
        <f>D91</f>
        <v>0</v>
      </c>
    </row>
    <row r="137" spans="1:4" x14ac:dyDescent="0.25">
      <c r="A137" s="50" t="s">
        <v>15</v>
      </c>
      <c r="B137" s="109" t="s">
        <v>103</v>
      </c>
      <c r="C137" s="109"/>
      <c r="D137" s="14">
        <f>D110</f>
        <v>0</v>
      </c>
    </row>
    <row r="138" spans="1:4" x14ac:dyDescent="0.25">
      <c r="A138" s="50" t="s">
        <v>17</v>
      </c>
      <c r="B138" s="109" t="s">
        <v>104</v>
      </c>
      <c r="C138" s="109"/>
      <c r="D138" s="37">
        <f>D117</f>
        <v>0</v>
      </c>
    </row>
    <row r="139" spans="1:4" x14ac:dyDescent="0.25">
      <c r="A139" s="108" t="s">
        <v>105</v>
      </c>
      <c r="B139" s="108"/>
      <c r="C139" s="108"/>
      <c r="D139" s="18">
        <f>SUM(D134:D138)</f>
        <v>0</v>
      </c>
    </row>
    <row r="140" spans="1:4" x14ac:dyDescent="0.25">
      <c r="A140" s="50" t="s">
        <v>48</v>
      </c>
      <c r="B140" s="107" t="s">
        <v>106</v>
      </c>
      <c r="C140" s="107"/>
      <c r="D140" s="37">
        <f>D128</f>
        <v>0</v>
      </c>
    </row>
    <row r="141" spans="1:4" x14ac:dyDescent="0.25">
      <c r="A141" s="108" t="s">
        <v>107</v>
      </c>
      <c r="B141" s="108"/>
      <c r="C141" s="108"/>
      <c r="D141" s="18">
        <f>TRUNC((D139+D140),2)</f>
        <v>0</v>
      </c>
    </row>
    <row r="142" spans="1:4" ht="24.75" customHeight="1" x14ac:dyDescent="0.25">
      <c r="A142" s="167" t="s">
        <v>203</v>
      </c>
      <c r="B142" s="167"/>
      <c r="C142" s="167"/>
      <c r="D142" s="167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view="pageBreakPreview" zoomScale="90" zoomScaleNormal="85" zoomScaleSheetLayoutView="90" workbookViewId="0">
      <selection activeCell="A12" sqref="A12:B12"/>
    </sheetView>
  </sheetViews>
  <sheetFormatPr defaultColWidth="0" defaultRowHeight="13.8" zeroHeight="1" x14ac:dyDescent="0.25"/>
  <cols>
    <col min="1" max="1" width="6.109375" style="63" customWidth="1"/>
    <col min="2" max="2" width="45.5546875" style="63" customWidth="1"/>
    <col min="3" max="3" width="20.88671875" style="63" customWidth="1"/>
    <col min="4" max="4" width="28" style="63" customWidth="1"/>
    <col min="5" max="7" width="0" style="63" hidden="1"/>
    <col min="8" max="16384" width="9.109375" style="63" hidden="1"/>
  </cols>
  <sheetData>
    <row r="1" spans="1:4" x14ac:dyDescent="0.25">
      <c r="A1" s="104" t="s">
        <v>204</v>
      </c>
      <c r="B1" s="64"/>
      <c r="C1" s="64"/>
      <c r="D1" s="65"/>
    </row>
    <row r="2" spans="1:4" x14ac:dyDescent="0.25">
      <c r="A2" s="104" t="s">
        <v>205</v>
      </c>
      <c r="B2" s="64"/>
      <c r="C2" s="64"/>
      <c r="D2" s="65"/>
    </row>
    <row r="3" spans="1:4" x14ac:dyDescent="0.25">
      <c r="A3" s="104" t="s">
        <v>206</v>
      </c>
      <c r="B3" s="64"/>
      <c r="C3" s="64"/>
      <c r="D3" s="65"/>
    </row>
    <row r="4" spans="1:4" x14ac:dyDescent="0.25">
      <c r="A4" s="104" t="s">
        <v>207</v>
      </c>
      <c r="B4" s="64"/>
      <c r="C4" s="64"/>
      <c r="D4" s="65"/>
    </row>
    <row r="5" spans="1:4" x14ac:dyDescent="0.25">
      <c r="A5" s="104" t="s">
        <v>208</v>
      </c>
      <c r="B5" s="66"/>
      <c r="C5" s="66"/>
      <c r="D5" s="67"/>
    </row>
    <row r="6" spans="1:4" x14ac:dyDescent="0.25"/>
    <row r="7" spans="1:4" x14ac:dyDescent="0.25">
      <c r="A7" s="151" t="s">
        <v>187</v>
      </c>
      <c r="B7" s="151"/>
      <c r="C7" s="162" t="s">
        <v>180</v>
      </c>
      <c r="D7" s="162"/>
    </row>
    <row r="8" spans="1:4" x14ac:dyDescent="0.25">
      <c r="A8" s="151" t="s">
        <v>2</v>
      </c>
      <c r="B8" s="151"/>
      <c r="C8" s="163" t="s">
        <v>227</v>
      </c>
      <c r="D8" s="163"/>
    </row>
    <row r="9" spans="1:4" x14ac:dyDescent="0.25">
      <c r="A9" s="4"/>
      <c r="B9" s="4"/>
      <c r="C9" s="4"/>
      <c r="D9" s="4"/>
    </row>
    <row r="10" spans="1:4" x14ac:dyDescent="0.25">
      <c r="A10" s="164" t="s">
        <v>3</v>
      </c>
      <c r="B10" s="164"/>
      <c r="C10" s="164"/>
      <c r="D10" s="164"/>
    </row>
    <row r="11" spans="1:4" ht="27.6" x14ac:dyDescent="0.25">
      <c r="A11" s="152" t="s">
        <v>4</v>
      </c>
      <c r="B11" s="152"/>
      <c r="C11" s="5" t="s">
        <v>5</v>
      </c>
      <c r="D11" s="5" t="s">
        <v>6</v>
      </c>
    </row>
    <row r="12" spans="1:4" x14ac:dyDescent="0.25">
      <c r="A12" s="168" t="s">
        <v>176</v>
      </c>
      <c r="B12" s="169"/>
      <c r="C12" s="68" t="s">
        <v>7</v>
      </c>
      <c r="D12" s="69">
        <v>1</v>
      </c>
    </row>
    <row r="13" spans="1:4" x14ac:dyDescent="0.25">
      <c r="A13" s="6"/>
      <c r="B13" s="6"/>
      <c r="C13" s="6"/>
      <c r="D13" s="7"/>
    </row>
    <row r="14" spans="1:4" x14ac:dyDescent="0.25">
      <c r="A14" s="1"/>
      <c r="B14" s="1"/>
      <c r="C14" s="1"/>
      <c r="D14" s="1"/>
    </row>
    <row r="15" spans="1:4" x14ac:dyDescent="0.25">
      <c r="A15" s="62" t="s">
        <v>8</v>
      </c>
      <c r="B15" s="151" t="s">
        <v>9</v>
      </c>
      <c r="C15" s="151"/>
      <c r="D15" s="8"/>
    </row>
    <row r="16" spans="1:4" x14ac:dyDescent="0.25">
      <c r="A16" s="62" t="s">
        <v>10</v>
      </c>
      <c r="B16" s="151" t="s">
        <v>11</v>
      </c>
      <c r="C16" s="151"/>
      <c r="D16" s="9" t="s">
        <v>12</v>
      </c>
    </row>
    <row r="17" spans="1:4" x14ac:dyDescent="0.25">
      <c r="A17" s="62" t="s">
        <v>13</v>
      </c>
      <c r="B17" s="151" t="s">
        <v>14</v>
      </c>
      <c r="C17" s="151"/>
      <c r="D17" s="10"/>
    </row>
    <row r="18" spans="1:4" x14ac:dyDescent="0.25">
      <c r="A18" s="62" t="s">
        <v>15</v>
      </c>
      <c r="B18" s="127" t="s">
        <v>16</v>
      </c>
      <c r="C18" s="129"/>
      <c r="D18" s="10"/>
    </row>
    <row r="19" spans="1:4" x14ac:dyDescent="0.25">
      <c r="A19" s="62" t="s">
        <v>17</v>
      </c>
      <c r="B19" s="151" t="s">
        <v>18</v>
      </c>
      <c r="C19" s="151"/>
      <c r="D19" s="11">
        <v>12</v>
      </c>
    </row>
    <row r="20" spans="1:4" x14ac:dyDescent="0.25">
      <c r="A20" s="1"/>
      <c r="B20" s="1"/>
      <c r="C20" s="12"/>
      <c r="D20" s="1"/>
    </row>
    <row r="21" spans="1:4" x14ac:dyDescent="0.25">
      <c r="A21" s="131" t="s">
        <v>19</v>
      </c>
      <c r="B21" s="131"/>
      <c r="C21" s="131"/>
      <c r="D21" s="131"/>
    </row>
    <row r="22" spans="1:4" x14ac:dyDescent="0.25">
      <c r="A22" s="152" t="s">
        <v>20</v>
      </c>
      <c r="B22" s="152"/>
      <c r="C22" s="152"/>
      <c r="D22" s="152"/>
    </row>
    <row r="23" spans="1:4" ht="27.6" x14ac:dyDescent="0.25">
      <c r="A23" s="62">
        <v>1</v>
      </c>
      <c r="B23" s="151" t="s">
        <v>21</v>
      </c>
      <c r="C23" s="151"/>
      <c r="D23" s="13" t="s">
        <v>161</v>
      </c>
    </row>
    <row r="24" spans="1:4" x14ac:dyDescent="0.25">
      <c r="A24" s="62">
        <v>2</v>
      </c>
      <c r="B24" s="151" t="s">
        <v>22</v>
      </c>
      <c r="C24" s="151"/>
      <c r="D24" s="11" t="s">
        <v>160</v>
      </c>
    </row>
    <row r="25" spans="1:4" x14ac:dyDescent="0.25">
      <c r="A25" s="62">
        <v>3</v>
      </c>
      <c r="B25" s="151" t="s">
        <v>23</v>
      </c>
      <c r="C25" s="151"/>
      <c r="D25" s="14"/>
    </row>
    <row r="26" spans="1:4" ht="39.75" customHeight="1" x14ac:dyDescent="0.25">
      <c r="A26" s="62">
        <v>4</v>
      </c>
      <c r="B26" s="151" t="s">
        <v>24</v>
      </c>
      <c r="C26" s="151"/>
      <c r="D26" s="11" t="s">
        <v>177</v>
      </c>
    </row>
    <row r="27" spans="1:4" x14ac:dyDescent="0.25">
      <c r="A27" s="62">
        <v>5</v>
      </c>
      <c r="B27" s="151" t="s">
        <v>25</v>
      </c>
      <c r="C27" s="151"/>
      <c r="D27" s="15"/>
    </row>
    <row r="28" spans="1:4" x14ac:dyDescent="0.25">
      <c r="A28" s="1"/>
      <c r="B28" s="1"/>
      <c r="C28" s="1"/>
      <c r="D28" s="2"/>
    </row>
    <row r="29" spans="1:4" x14ac:dyDescent="0.25">
      <c r="A29" s="1"/>
      <c r="B29" s="1"/>
      <c r="C29" s="1"/>
      <c r="D29" s="2"/>
    </row>
    <row r="30" spans="1:4" x14ac:dyDescent="0.25">
      <c r="A30" s="131" t="s">
        <v>26</v>
      </c>
      <c r="B30" s="131"/>
      <c r="C30" s="131"/>
      <c r="D30" s="131"/>
    </row>
    <row r="31" spans="1:4" x14ac:dyDescent="0.25">
      <c r="A31" s="57">
        <v>1</v>
      </c>
      <c r="B31" s="152" t="s">
        <v>27</v>
      </c>
      <c r="C31" s="152"/>
      <c r="D31" s="57" t="s">
        <v>28</v>
      </c>
    </row>
    <row r="32" spans="1:4" x14ac:dyDescent="0.25">
      <c r="A32" s="16" t="s">
        <v>8</v>
      </c>
      <c r="B32" s="151" t="s">
        <v>29</v>
      </c>
      <c r="C32" s="151"/>
      <c r="D32" s="17"/>
    </row>
    <row r="33" spans="1:7" x14ac:dyDescent="0.25">
      <c r="A33" s="16" t="s">
        <v>10</v>
      </c>
      <c r="B33" s="151" t="s">
        <v>30</v>
      </c>
      <c r="C33" s="151"/>
      <c r="D33" s="70">
        <v>0</v>
      </c>
    </row>
    <row r="34" spans="1:7" x14ac:dyDescent="0.25">
      <c r="A34" s="153" t="s">
        <v>31</v>
      </c>
      <c r="B34" s="154"/>
      <c r="C34" s="155"/>
      <c r="D34" s="18">
        <f>SUM(D32:D33)</f>
        <v>0</v>
      </c>
    </row>
    <row r="35" spans="1:7" ht="33.75" customHeight="1" x14ac:dyDescent="0.25">
      <c r="A35" s="156" t="s">
        <v>188</v>
      </c>
      <c r="B35" s="157"/>
      <c r="C35" s="157"/>
      <c r="D35" s="157"/>
    </row>
    <row r="36" spans="1:7" x14ac:dyDescent="0.25">
      <c r="A36" s="158"/>
      <c r="B36" s="159"/>
      <c r="C36" s="159"/>
      <c r="D36" s="159"/>
    </row>
    <row r="37" spans="1:7" x14ac:dyDescent="0.25">
      <c r="A37" s="158" t="s">
        <v>32</v>
      </c>
      <c r="B37" s="159"/>
      <c r="C37" s="159"/>
      <c r="D37" s="159"/>
    </row>
    <row r="38" spans="1:7" ht="24.75" customHeight="1" x14ac:dyDescent="0.25">
      <c r="A38" s="115" t="s">
        <v>33</v>
      </c>
      <c r="B38" s="116"/>
      <c r="C38" s="116"/>
      <c r="D38" s="116"/>
    </row>
    <row r="39" spans="1:7" ht="27.6" x14ac:dyDescent="0.25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x14ac:dyDescent="0.2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0</v>
      </c>
    </row>
    <row r="41" spans="1:7" ht="27.6" x14ac:dyDescent="0.25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0</v>
      </c>
    </row>
    <row r="42" spans="1:7" x14ac:dyDescent="0.25">
      <c r="A42" s="108" t="s">
        <v>37</v>
      </c>
      <c r="B42" s="108"/>
      <c r="C42" s="23">
        <f>SUM(C40:C41)</f>
        <v>0.11107777777777778</v>
      </c>
      <c r="D42" s="24">
        <f>SUM(D40:D41)</f>
        <v>0</v>
      </c>
    </row>
    <row r="43" spans="1:7" ht="27.6" x14ac:dyDescent="0.25">
      <c r="A43" s="19" t="s">
        <v>13</v>
      </c>
      <c r="B43" s="20" t="s">
        <v>38</v>
      </c>
      <c r="C43" s="21">
        <f>C42*C59</f>
        <v>3.7544288888888888E-2</v>
      </c>
      <c r="D43" s="22">
        <f>D34*C43</f>
        <v>0</v>
      </c>
    </row>
    <row r="44" spans="1:7" x14ac:dyDescent="0.25">
      <c r="A44" s="108" t="s">
        <v>39</v>
      </c>
      <c r="B44" s="108"/>
      <c r="C44" s="23">
        <f>SUM(C42:C43)</f>
        <v>0.14862206666666666</v>
      </c>
      <c r="D44" s="24">
        <f>SUM(D42:D43)</f>
        <v>0</v>
      </c>
    </row>
    <row r="45" spans="1:7" ht="58.5" customHeight="1" x14ac:dyDescent="0.25">
      <c r="A45" s="132" t="s">
        <v>191</v>
      </c>
      <c r="B45" s="133"/>
      <c r="C45" s="133"/>
      <c r="D45" s="134"/>
      <c r="G45" s="71"/>
    </row>
    <row r="46" spans="1:7" ht="34.5" customHeight="1" x14ac:dyDescent="0.25">
      <c r="A46" s="135" t="s">
        <v>192</v>
      </c>
      <c r="B46" s="136"/>
      <c r="C46" s="136"/>
      <c r="D46" s="137"/>
    </row>
    <row r="47" spans="1:7" ht="81" customHeight="1" x14ac:dyDescent="0.25">
      <c r="A47" s="138" t="s">
        <v>193</v>
      </c>
      <c r="B47" s="139"/>
      <c r="C47" s="139"/>
      <c r="D47" s="140"/>
    </row>
    <row r="48" spans="1:7" x14ac:dyDescent="0.25">
      <c r="A48" s="60"/>
      <c r="B48" s="61"/>
      <c r="C48" s="61"/>
      <c r="D48" s="61"/>
    </row>
    <row r="49" spans="1:4" ht="35.25" customHeight="1" x14ac:dyDescent="0.25">
      <c r="A49" s="130" t="s">
        <v>40</v>
      </c>
      <c r="B49" s="131"/>
      <c r="C49" s="131"/>
      <c r="D49" s="131"/>
    </row>
    <row r="50" spans="1:4" ht="15" customHeight="1" x14ac:dyDescent="0.25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 x14ac:dyDescent="0.25">
      <c r="A51" s="26" t="s">
        <v>8</v>
      </c>
      <c r="B51" s="27" t="s">
        <v>43</v>
      </c>
      <c r="C51" s="28">
        <f>Coordenador!C51</f>
        <v>0.2</v>
      </c>
      <c r="D51" s="29">
        <f>D34*C51</f>
        <v>0</v>
      </c>
    </row>
    <row r="52" spans="1:4" x14ac:dyDescent="0.25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0</v>
      </c>
    </row>
    <row r="53" spans="1:4" ht="15" customHeight="1" x14ac:dyDescent="0.25">
      <c r="A53" s="26" t="s">
        <v>13</v>
      </c>
      <c r="B53" s="27" t="s">
        <v>45</v>
      </c>
      <c r="C53" s="30">
        <f>Coordenador!C53</f>
        <v>0</v>
      </c>
      <c r="D53" s="29">
        <f>D34*C53</f>
        <v>0</v>
      </c>
    </row>
    <row r="54" spans="1:4" x14ac:dyDescent="0.25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0</v>
      </c>
    </row>
    <row r="55" spans="1:4" x14ac:dyDescent="0.25">
      <c r="A55" s="26" t="s">
        <v>17</v>
      </c>
      <c r="B55" s="27" t="s">
        <v>47</v>
      </c>
      <c r="C55" s="72">
        <f>Coordenador!C55</f>
        <v>0.01</v>
      </c>
      <c r="D55" s="29">
        <f>D34*C55</f>
        <v>0</v>
      </c>
    </row>
    <row r="56" spans="1:4" x14ac:dyDescent="0.25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0</v>
      </c>
    </row>
    <row r="57" spans="1:4" x14ac:dyDescent="0.25">
      <c r="A57" s="26" t="s">
        <v>50</v>
      </c>
      <c r="B57" s="27" t="s">
        <v>51</v>
      </c>
      <c r="C57" s="28">
        <f>Coordenador!C57</f>
        <v>2E-3</v>
      </c>
      <c r="D57" s="29">
        <f>D34*C57</f>
        <v>0</v>
      </c>
    </row>
    <row r="58" spans="1:4" x14ac:dyDescent="0.25">
      <c r="A58" s="26" t="s">
        <v>52</v>
      </c>
      <c r="B58" s="27" t="s">
        <v>53</v>
      </c>
      <c r="C58" s="72">
        <f>Coordenador!C58</f>
        <v>0.08</v>
      </c>
      <c r="D58" s="29">
        <f>D34*C58</f>
        <v>0</v>
      </c>
    </row>
    <row r="59" spans="1:4" x14ac:dyDescent="0.25">
      <c r="A59" s="141" t="s">
        <v>54</v>
      </c>
      <c r="B59" s="141"/>
      <c r="C59" s="31">
        <f>SUM(C51:C58)</f>
        <v>0.33800000000000002</v>
      </c>
      <c r="D59" s="32">
        <f>SUM(D51:D58)</f>
        <v>0</v>
      </c>
    </row>
    <row r="60" spans="1:4" ht="35.25" customHeight="1" x14ac:dyDescent="0.25">
      <c r="A60" s="132" t="s">
        <v>194</v>
      </c>
      <c r="B60" s="133"/>
      <c r="C60" s="133"/>
      <c r="D60" s="134"/>
    </row>
    <row r="61" spans="1:4" ht="35.25" customHeight="1" x14ac:dyDescent="0.25">
      <c r="A61" s="135" t="s">
        <v>195</v>
      </c>
      <c r="B61" s="136"/>
      <c r="C61" s="136"/>
      <c r="D61" s="137"/>
    </row>
    <row r="62" spans="1:4" ht="35.25" customHeight="1" x14ac:dyDescent="0.25">
      <c r="A62" s="142" t="s">
        <v>196</v>
      </c>
      <c r="B62" s="139"/>
      <c r="C62" s="139"/>
      <c r="D62" s="140"/>
    </row>
    <row r="63" spans="1:4" x14ac:dyDescent="0.25">
      <c r="A63" s="61"/>
      <c r="B63" s="61"/>
      <c r="C63" s="61"/>
      <c r="D63" s="61"/>
    </row>
    <row r="64" spans="1:4" ht="20.25" customHeight="1" x14ac:dyDescent="0.25">
      <c r="A64" s="130" t="s">
        <v>55</v>
      </c>
      <c r="B64" s="131"/>
      <c r="C64" s="131"/>
      <c r="D64" s="131"/>
    </row>
    <row r="65" spans="1:4" ht="27.6" x14ac:dyDescent="0.25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 x14ac:dyDescent="0.25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1.4" x14ac:dyDescent="0.25">
      <c r="A67" s="62" t="s">
        <v>10</v>
      </c>
      <c r="B67" s="102" t="s">
        <v>210</v>
      </c>
      <c r="C67" s="100"/>
      <c r="D67" s="101">
        <f>C67*22</f>
        <v>0</v>
      </c>
    </row>
    <row r="68" spans="1:4" ht="27.6" x14ac:dyDescent="0.25">
      <c r="A68" s="62" t="s">
        <v>13</v>
      </c>
      <c r="B68" s="33" t="s">
        <v>211</v>
      </c>
      <c r="C68" s="145"/>
      <c r="D68" s="146"/>
    </row>
    <row r="69" spans="1:4" ht="27.6" x14ac:dyDescent="0.25">
      <c r="A69" s="62" t="s">
        <v>15</v>
      </c>
      <c r="B69" s="33" t="s">
        <v>197</v>
      </c>
      <c r="C69" s="147"/>
      <c r="D69" s="148"/>
    </row>
    <row r="70" spans="1:4" ht="27.6" x14ac:dyDescent="0.25">
      <c r="A70" s="62" t="s">
        <v>17</v>
      </c>
      <c r="B70" s="33" t="s">
        <v>197</v>
      </c>
      <c r="C70" s="172"/>
      <c r="D70" s="173"/>
    </row>
    <row r="71" spans="1:4" ht="38.25" customHeight="1" x14ac:dyDescent="0.25">
      <c r="A71" s="62" t="s">
        <v>48</v>
      </c>
      <c r="B71" s="33" t="s">
        <v>197</v>
      </c>
      <c r="C71" s="172"/>
      <c r="D71" s="173"/>
    </row>
    <row r="72" spans="1:4" x14ac:dyDescent="0.25">
      <c r="A72" s="34"/>
      <c r="B72" s="55" t="s">
        <v>60</v>
      </c>
      <c r="C72" s="143">
        <f>D66+D67+C68+C69+C70+C71</f>
        <v>0</v>
      </c>
      <c r="D72" s="144"/>
    </row>
    <row r="73" spans="1:4" ht="36" customHeight="1" x14ac:dyDescent="0.25">
      <c r="A73" s="160" t="s">
        <v>212</v>
      </c>
      <c r="B73" s="161"/>
      <c r="C73" s="161"/>
      <c r="D73" s="161"/>
    </row>
    <row r="74" spans="1:4" x14ac:dyDescent="0.25">
      <c r="A74" s="125"/>
      <c r="B74" s="126"/>
      <c r="C74" s="126"/>
      <c r="D74" s="126"/>
    </row>
    <row r="75" spans="1:4" ht="36.75" customHeight="1" x14ac:dyDescent="0.25">
      <c r="A75" s="123" t="s">
        <v>61</v>
      </c>
      <c r="B75" s="124"/>
      <c r="C75" s="124"/>
      <c r="D75" s="124"/>
    </row>
    <row r="76" spans="1:4" ht="27.6" x14ac:dyDescent="0.25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7.6" x14ac:dyDescent="0.25">
      <c r="A77" s="54" t="s">
        <v>34</v>
      </c>
      <c r="B77" s="35" t="s">
        <v>35</v>
      </c>
      <c r="C77" s="36">
        <f>C44</f>
        <v>0.14862206666666666</v>
      </c>
      <c r="D77" s="37">
        <f>D44</f>
        <v>0</v>
      </c>
    </row>
    <row r="78" spans="1:4" x14ac:dyDescent="0.25">
      <c r="A78" s="54" t="s">
        <v>41</v>
      </c>
      <c r="B78" s="35" t="s">
        <v>42</v>
      </c>
      <c r="C78" s="36">
        <f>C59</f>
        <v>0.33800000000000002</v>
      </c>
      <c r="D78" s="37">
        <f>D59</f>
        <v>0</v>
      </c>
    </row>
    <row r="79" spans="1:4" x14ac:dyDescent="0.25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x14ac:dyDescent="0.25">
      <c r="A80" s="108" t="s">
        <v>63</v>
      </c>
      <c r="B80" s="108"/>
      <c r="C80" s="38" t="s">
        <v>0</v>
      </c>
      <c r="D80" s="18">
        <f>SUM(D77:D79)</f>
        <v>0</v>
      </c>
    </row>
    <row r="81" spans="1:4" x14ac:dyDescent="0.25">
      <c r="A81" s="39"/>
      <c r="B81" s="40"/>
      <c r="C81" s="40"/>
      <c r="D81" s="40"/>
    </row>
    <row r="82" spans="1:4" x14ac:dyDescent="0.25">
      <c r="A82" s="39"/>
      <c r="B82" s="40"/>
      <c r="C82" s="40"/>
      <c r="D82" s="40"/>
    </row>
    <row r="83" spans="1:4" ht="31.5" customHeight="1" x14ac:dyDescent="0.25">
      <c r="A83" s="123" t="s">
        <v>64</v>
      </c>
      <c r="B83" s="124"/>
      <c r="C83" s="124"/>
      <c r="D83" s="124"/>
    </row>
    <row r="84" spans="1:4" x14ac:dyDescent="0.25">
      <c r="A84" s="56">
        <v>3</v>
      </c>
      <c r="B84" s="56" t="s">
        <v>65</v>
      </c>
      <c r="C84" s="56" t="s">
        <v>36</v>
      </c>
      <c r="D84" s="56" t="s">
        <v>28</v>
      </c>
    </row>
    <row r="85" spans="1:4" x14ac:dyDescent="0.25">
      <c r="A85" s="54" t="s">
        <v>8</v>
      </c>
      <c r="B85" s="105" t="s">
        <v>66</v>
      </c>
      <c r="C85" s="52">
        <f>Coordenador!C85</f>
        <v>4.1999999999999997E-3</v>
      </c>
      <c r="D85" s="14">
        <f t="shared" ref="D85:D90" si="0">D$34*C85</f>
        <v>0</v>
      </c>
    </row>
    <row r="86" spans="1:4" ht="63.6" x14ac:dyDescent="0.25">
      <c r="A86" s="54" t="s">
        <v>10</v>
      </c>
      <c r="B86" s="105" t="s">
        <v>223</v>
      </c>
      <c r="C86" s="52">
        <f>Coordenador!C86</f>
        <v>3.3599999999999998E-4</v>
      </c>
      <c r="D86" s="14">
        <f t="shared" si="0"/>
        <v>0</v>
      </c>
    </row>
    <row r="87" spans="1:4" ht="63.6" x14ac:dyDescent="0.25">
      <c r="A87" s="54" t="s">
        <v>13</v>
      </c>
      <c r="B87" s="105" t="s">
        <v>224</v>
      </c>
      <c r="C87" s="52">
        <f>Coordenador!C87</f>
        <v>5.6784000000000001E-4</v>
      </c>
      <c r="D87" s="14">
        <f t="shared" si="0"/>
        <v>0</v>
      </c>
    </row>
    <row r="88" spans="1:4" x14ac:dyDescent="0.25">
      <c r="A88" s="54" t="s">
        <v>15</v>
      </c>
      <c r="B88" s="105" t="s">
        <v>67</v>
      </c>
      <c r="C88" s="52">
        <f>Coordenador!C88</f>
        <v>1.9400000000000001E-2</v>
      </c>
      <c r="D88" s="14">
        <f t="shared" si="0"/>
        <v>0</v>
      </c>
    </row>
    <row r="89" spans="1:4" ht="63.6" x14ac:dyDescent="0.25">
      <c r="A89" s="54" t="s">
        <v>17</v>
      </c>
      <c r="B89" s="105" t="s">
        <v>225</v>
      </c>
      <c r="C89" s="52">
        <f>Coordenador!C89</f>
        <v>6.5572000000000009E-3</v>
      </c>
      <c r="D89" s="14">
        <f t="shared" si="0"/>
        <v>0</v>
      </c>
    </row>
    <row r="90" spans="1:4" ht="63.6" x14ac:dyDescent="0.25">
      <c r="A90" s="54" t="s">
        <v>48</v>
      </c>
      <c r="B90" s="105" t="s">
        <v>226</v>
      </c>
      <c r="C90" s="52">
        <f>Coordenador!C90</f>
        <v>2.6228800000000002E-3</v>
      </c>
      <c r="D90" s="14">
        <f t="shared" si="0"/>
        <v>0</v>
      </c>
    </row>
    <row r="91" spans="1:4" x14ac:dyDescent="0.25">
      <c r="A91" s="108" t="s">
        <v>68</v>
      </c>
      <c r="B91" s="108"/>
      <c r="C91" s="44">
        <f>SUM(C85:C90)</f>
        <v>3.3683919999999999E-2</v>
      </c>
      <c r="D91" s="18">
        <f>SUM(D85:D90)</f>
        <v>0</v>
      </c>
    </row>
    <row r="92" spans="1:4" x14ac:dyDescent="0.25">
      <c r="A92" s="60"/>
      <c r="B92" s="61"/>
      <c r="C92" s="61"/>
      <c r="D92" s="61"/>
    </row>
    <row r="93" spans="1:4" x14ac:dyDescent="0.25">
      <c r="A93" s="123" t="s">
        <v>69</v>
      </c>
      <c r="B93" s="124"/>
      <c r="C93" s="124"/>
      <c r="D93" s="124"/>
    </row>
    <row r="94" spans="1:4" x14ac:dyDescent="0.25">
      <c r="A94" s="4"/>
      <c r="B94" s="4"/>
      <c r="C94" s="4"/>
      <c r="D94" s="4"/>
    </row>
    <row r="95" spans="1:4" ht="63.75" customHeight="1" x14ac:dyDescent="0.25">
      <c r="A95" s="127" t="s">
        <v>198</v>
      </c>
      <c r="B95" s="128"/>
      <c r="C95" s="128"/>
      <c r="D95" s="129"/>
    </row>
    <row r="96" spans="1:4" x14ac:dyDescent="0.25">
      <c r="A96" s="58"/>
      <c r="B96" s="59"/>
      <c r="C96" s="59"/>
      <c r="D96" s="59"/>
    </row>
    <row r="97" spans="1:4" ht="39" customHeight="1" x14ac:dyDescent="0.25">
      <c r="A97" s="123" t="s">
        <v>70</v>
      </c>
      <c r="B97" s="124"/>
      <c r="C97" s="124"/>
      <c r="D97" s="124"/>
    </row>
    <row r="98" spans="1:4" x14ac:dyDescent="0.2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1.4" x14ac:dyDescent="0.2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0</v>
      </c>
    </row>
    <row r="100" spans="1:4" x14ac:dyDescent="0.25">
      <c r="A100" s="54" t="s">
        <v>10</v>
      </c>
      <c r="B100" s="35" t="s">
        <v>73</v>
      </c>
      <c r="C100" s="43">
        <f>Coordenador!C100</f>
        <v>0</v>
      </c>
      <c r="D100" s="14">
        <f t="shared" si="1"/>
        <v>0</v>
      </c>
    </row>
    <row r="101" spans="1:4" ht="27.6" x14ac:dyDescent="0.25">
      <c r="A101" s="54" t="s">
        <v>13</v>
      </c>
      <c r="B101" s="35" t="s">
        <v>74</v>
      </c>
      <c r="C101" s="43">
        <f>Coordenador!C101</f>
        <v>0</v>
      </c>
      <c r="D101" s="14">
        <f t="shared" si="1"/>
        <v>0</v>
      </c>
    </row>
    <row r="102" spans="1:4" ht="27.6" x14ac:dyDescent="0.25">
      <c r="A102" s="54" t="s">
        <v>15</v>
      </c>
      <c r="B102" s="35" t="s">
        <v>75</v>
      </c>
      <c r="C102" s="43">
        <f>Coordenador!C102</f>
        <v>0</v>
      </c>
      <c r="D102" s="14">
        <f t="shared" si="1"/>
        <v>0</v>
      </c>
    </row>
    <row r="103" spans="1:4" ht="27.6" x14ac:dyDescent="0.25">
      <c r="A103" s="54" t="s">
        <v>17</v>
      </c>
      <c r="B103" s="35" t="s">
        <v>76</v>
      </c>
      <c r="C103" s="43">
        <f>Coordenador!C103</f>
        <v>0</v>
      </c>
      <c r="D103" s="14">
        <f t="shared" si="1"/>
        <v>0</v>
      </c>
    </row>
    <row r="104" spans="1:4" ht="27.6" x14ac:dyDescent="0.25">
      <c r="A104" s="54" t="s">
        <v>48</v>
      </c>
      <c r="B104" s="35" t="s">
        <v>77</v>
      </c>
      <c r="C104" s="43">
        <f>Coordenador!C104</f>
        <v>0</v>
      </c>
      <c r="D104" s="14">
        <f t="shared" si="1"/>
        <v>0</v>
      </c>
    </row>
    <row r="105" spans="1:4" x14ac:dyDescent="0.25">
      <c r="A105" s="108" t="s">
        <v>78</v>
      </c>
      <c r="B105" s="108"/>
      <c r="C105" s="44">
        <f>SUM(C99:C104)</f>
        <v>9.9537037037037021E-2</v>
      </c>
      <c r="D105" s="18">
        <f>SUM(D99:D104)</f>
        <v>0</v>
      </c>
    </row>
    <row r="106" spans="1:4" x14ac:dyDescent="0.25">
      <c r="A106" s="60"/>
      <c r="B106" s="61"/>
      <c r="C106" s="61"/>
      <c r="D106" s="61"/>
    </row>
    <row r="107" spans="1:4" ht="48.75" customHeight="1" x14ac:dyDescent="0.25">
      <c r="A107" s="130" t="s">
        <v>79</v>
      </c>
      <c r="B107" s="131"/>
      <c r="C107" s="131"/>
      <c r="D107" s="131"/>
    </row>
    <row r="108" spans="1:4" ht="27.6" x14ac:dyDescent="0.25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 x14ac:dyDescent="0.25">
      <c r="A109" s="54" t="s">
        <v>71</v>
      </c>
      <c r="B109" s="35" t="s">
        <v>81</v>
      </c>
      <c r="C109" s="36">
        <f>C105</f>
        <v>9.9537037037037021E-2</v>
      </c>
      <c r="D109" s="37">
        <f>D105</f>
        <v>0</v>
      </c>
    </row>
    <row r="110" spans="1:4" x14ac:dyDescent="0.25">
      <c r="A110" s="108" t="s">
        <v>82</v>
      </c>
      <c r="B110" s="108"/>
      <c r="C110" s="38" t="s">
        <v>0</v>
      </c>
      <c r="D110" s="18">
        <f>SUM(D109:D109)</f>
        <v>0</v>
      </c>
    </row>
    <row r="111" spans="1:4" x14ac:dyDescent="0.25">
      <c r="A111" s="60"/>
      <c r="B111" s="61"/>
      <c r="C111" s="61"/>
      <c r="D111" s="61"/>
    </row>
    <row r="112" spans="1:4" x14ac:dyDescent="0.25">
      <c r="A112" s="123" t="s">
        <v>83</v>
      </c>
      <c r="B112" s="124"/>
      <c r="C112" s="124"/>
      <c r="D112" s="124"/>
    </row>
    <row r="113" spans="1:4" x14ac:dyDescent="0.25">
      <c r="A113" s="57">
        <v>5</v>
      </c>
      <c r="B113" s="111" t="s">
        <v>84</v>
      </c>
      <c r="C113" s="111"/>
      <c r="D113" s="57" t="s">
        <v>28</v>
      </c>
    </row>
    <row r="114" spans="1:4" x14ac:dyDescent="0.25">
      <c r="A114" s="54" t="s">
        <v>8</v>
      </c>
      <c r="B114" s="112" t="s">
        <v>85</v>
      </c>
      <c r="C114" s="112"/>
      <c r="D114" s="37"/>
    </row>
    <row r="115" spans="1:4" x14ac:dyDescent="0.25">
      <c r="A115" s="54" t="s">
        <v>10</v>
      </c>
      <c r="B115" s="112" t="s">
        <v>86</v>
      </c>
      <c r="C115" s="112"/>
      <c r="D115" s="37"/>
    </row>
    <row r="116" spans="1:4" x14ac:dyDescent="0.25">
      <c r="A116" s="54" t="s">
        <v>13</v>
      </c>
      <c r="B116" s="112" t="s">
        <v>30</v>
      </c>
      <c r="C116" s="112"/>
      <c r="D116" s="37"/>
    </row>
    <row r="117" spans="1:4" x14ac:dyDescent="0.25">
      <c r="A117" s="34"/>
      <c r="B117" s="108" t="s">
        <v>87</v>
      </c>
      <c r="C117" s="108"/>
      <c r="D117" s="18">
        <f>SUM(D114:D116)</f>
        <v>0</v>
      </c>
    </row>
    <row r="118" spans="1:4" x14ac:dyDescent="0.25">
      <c r="A118" s="113" t="s">
        <v>200</v>
      </c>
      <c r="B118" s="114"/>
      <c r="C118" s="114"/>
      <c r="D118" s="114"/>
    </row>
    <row r="119" spans="1:4" x14ac:dyDescent="0.25">
      <c r="A119" s="115"/>
      <c r="B119" s="116"/>
      <c r="C119" s="116"/>
      <c r="D119" s="116"/>
    </row>
    <row r="120" spans="1:4" x14ac:dyDescent="0.25">
      <c r="A120" s="117" t="s">
        <v>88</v>
      </c>
      <c r="B120" s="117"/>
      <c r="C120" s="117"/>
      <c r="D120" s="117"/>
    </row>
    <row r="121" spans="1:4" x14ac:dyDescent="0.2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 x14ac:dyDescent="0.25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 x14ac:dyDescent="0.25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x14ac:dyDescent="0.25">
      <c r="A124" s="16" t="s">
        <v>13</v>
      </c>
      <c r="B124" s="3" t="s">
        <v>92</v>
      </c>
      <c r="C124" s="46">
        <f>SUM(C125:C127)</f>
        <v>0</v>
      </c>
      <c r="D124" s="47">
        <f>((D139+D122+D123)/(1-C124))*C124</f>
        <v>0</v>
      </c>
    </row>
    <row r="125" spans="1:4" x14ac:dyDescent="0.25">
      <c r="A125" s="33"/>
      <c r="B125" s="3" t="s">
        <v>93</v>
      </c>
      <c r="C125" s="43">
        <f>Coordenador!C125</f>
        <v>0</v>
      </c>
      <c r="D125" s="45">
        <f>((D139+D122+D123)/(1-C124))*C125</f>
        <v>0</v>
      </c>
    </row>
    <row r="126" spans="1:4" x14ac:dyDescent="0.25">
      <c r="A126" s="33"/>
      <c r="B126" s="3" t="s">
        <v>94</v>
      </c>
      <c r="C126" s="48">
        <f>Coordenador!C126</f>
        <v>0</v>
      </c>
      <c r="D126" s="45">
        <f>((D139+D122+D123)/(1-C124))*C126</f>
        <v>0</v>
      </c>
    </row>
    <row r="127" spans="1:4" x14ac:dyDescent="0.25">
      <c r="A127" s="33"/>
      <c r="B127" s="3" t="s">
        <v>95</v>
      </c>
      <c r="C127" s="43">
        <f>Coordenador!C127</f>
        <v>0</v>
      </c>
      <c r="D127" s="45">
        <f>((D139+D122+D123)/(1-C124))*C127</f>
        <v>0</v>
      </c>
    </row>
    <row r="128" spans="1:4" x14ac:dyDescent="0.25">
      <c r="A128" s="34"/>
      <c r="B128" s="55" t="s">
        <v>96</v>
      </c>
      <c r="C128" s="44"/>
      <c r="D128" s="18">
        <f>D122+D123+D124</f>
        <v>0</v>
      </c>
    </row>
    <row r="129" spans="1:4" ht="27" customHeight="1" x14ac:dyDescent="0.25">
      <c r="A129" s="118" t="s">
        <v>201</v>
      </c>
      <c r="B129" s="119"/>
      <c r="C129" s="119"/>
      <c r="D129" s="119"/>
    </row>
    <row r="130" spans="1:4" ht="35.25" customHeight="1" x14ac:dyDescent="0.25">
      <c r="A130" s="120" t="s">
        <v>202</v>
      </c>
      <c r="B130" s="121"/>
      <c r="C130" s="121"/>
      <c r="D130" s="121"/>
    </row>
    <row r="131" spans="1:4" x14ac:dyDescent="0.25">
      <c r="A131" s="49"/>
      <c r="B131" s="49"/>
      <c r="C131" s="49"/>
      <c r="D131" s="49"/>
    </row>
    <row r="132" spans="1:4" ht="18.75" customHeight="1" x14ac:dyDescent="0.25">
      <c r="A132" s="122" t="s">
        <v>97</v>
      </c>
      <c r="B132" s="122"/>
      <c r="C132" s="122"/>
      <c r="D132" s="122"/>
    </row>
    <row r="133" spans="1:4" x14ac:dyDescent="0.25">
      <c r="A133" s="34"/>
      <c r="B133" s="110" t="s">
        <v>98</v>
      </c>
      <c r="C133" s="110"/>
      <c r="D133" s="56" t="s">
        <v>99</v>
      </c>
    </row>
    <row r="134" spans="1:4" x14ac:dyDescent="0.25">
      <c r="A134" s="50" t="s">
        <v>8</v>
      </c>
      <c r="B134" s="109" t="s">
        <v>100</v>
      </c>
      <c r="C134" s="109"/>
      <c r="D134" s="37">
        <f>D34</f>
        <v>0</v>
      </c>
    </row>
    <row r="135" spans="1:4" x14ac:dyDescent="0.25">
      <c r="A135" s="50" t="s">
        <v>10</v>
      </c>
      <c r="B135" s="109" t="s">
        <v>101</v>
      </c>
      <c r="C135" s="109"/>
      <c r="D135" s="37">
        <f>D80</f>
        <v>0</v>
      </c>
    </row>
    <row r="136" spans="1:4" x14ac:dyDescent="0.25">
      <c r="A136" s="50" t="s">
        <v>13</v>
      </c>
      <c r="B136" s="109" t="s">
        <v>102</v>
      </c>
      <c r="C136" s="109"/>
      <c r="D136" s="37">
        <f>D91</f>
        <v>0</v>
      </c>
    </row>
    <row r="137" spans="1:4" x14ac:dyDescent="0.25">
      <c r="A137" s="50" t="s">
        <v>15</v>
      </c>
      <c r="B137" s="109" t="s">
        <v>103</v>
      </c>
      <c r="C137" s="109"/>
      <c r="D137" s="14">
        <f>D110</f>
        <v>0</v>
      </c>
    </row>
    <row r="138" spans="1:4" x14ac:dyDescent="0.25">
      <c r="A138" s="50" t="s">
        <v>17</v>
      </c>
      <c r="B138" s="109" t="s">
        <v>104</v>
      </c>
      <c r="C138" s="109"/>
      <c r="D138" s="37">
        <f>D117</f>
        <v>0</v>
      </c>
    </row>
    <row r="139" spans="1:4" x14ac:dyDescent="0.25">
      <c r="A139" s="108" t="s">
        <v>105</v>
      </c>
      <c r="B139" s="108"/>
      <c r="C139" s="108"/>
      <c r="D139" s="18">
        <f>SUM(D134:D138)</f>
        <v>0</v>
      </c>
    </row>
    <row r="140" spans="1:4" x14ac:dyDescent="0.25">
      <c r="A140" s="50" t="s">
        <v>48</v>
      </c>
      <c r="B140" s="107" t="s">
        <v>106</v>
      </c>
      <c r="C140" s="107"/>
      <c r="D140" s="37">
        <f>D128</f>
        <v>0</v>
      </c>
    </row>
    <row r="141" spans="1:4" x14ac:dyDescent="0.25">
      <c r="A141" s="108" t="s">
        <v>107</v>
      </c>
      <c r="B141" s="108"/>
      <c r="C141" s="108"/>
      <c r="D141" s="18">
        <f>TRUNC((D139+D140),2)</f>
        <v>0</v>
      </c>
    </row>
    <row r="142" spans="1:4" ht="24.75" customHeight="1" x14ac:dyDescent="0.25">
      <c r="A142" s="167" t="s">
        <v>203</v>
      </c>
      <c r="B142" s="167"/>
      <c r="C142" s="167"/>
      <c r="D142" s="167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C71:D71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11</vt:i4>
      </vt:variant>
    </vt:vector>
  </HeadingPairs>
  <TitlesOfParts>
    <vt:vector size="27" baseType="lpstr">
      <vt:lpstr>Coordenador</vt:lpstr>
      <vt:lpstr>Eng. Sênior</vt:lpstr>
      <vt:lpstr>Eng. Pleno</vt:lpstr>
      <vt:lpstr>Economista</vt:lpstr>
      <vt:lpstr>Supervisor Administrativo</vt:lpstr>
      <vt:lpstr>Contador</vt:lpstr>
      <vt:lpstr>Adv. Sênior</vt:lpstr>
      <vt:lpstr>Adv. Auxiliar</vt:lpstr>
      <vt:lpstr>Adm. Auxiliar</vt:lpstr>
      <vt:lpstr>Assist. Adm.</vt:lpstr>
      <vt:lpstr>Téc. Sênior</vt:lpstr>
      <vt:lpstr>Téc. Pleno</vt:lpstr>
      <vt:lpstr>Deslocamentos Aéreo</vt:lpstr>
      <vt:lpstr>Deslocamento Terrestre</vt:lpstr>
      <vt:lpstr>Diárias</vt:lpstr>
      <vt:lpstr>Resumo</vt:lpstr>
      <vt:lpstr>'Adm. Auxiliar'!Area_de_impressao</vt:lpstr>
      <vt:lpstr>'Adv. Auxiliar'!Area_de_impressao</vt:lpstr>
      <vt:lpstr>'Adv. Sênior'!Area_de_impressao</vt:lpstr>
      <vt:lpstr>'Assist. Adm.'!Area_de_impressao</vt:lpstr>
      <vt:lpstr>Contador!Area_de_impressao</vt:lpstr>
      <vt:lpstr>Coordenador!Area_de_impressao</vt:lpstr>
      <vt:lpstr>Economista!Area_de_impressao</vt:lpstr>
      <vt:lpstr>'Eng. Pleno'!Area_de_impressao</vt:lpstr>
      <vt:lpstr>'Supervisor Administrativo'!Area_de_impressao</vt:lpstr>
      <vt:lpstr>'Téc. Pleno'!Area_de_impressao</vt:lpstr>
      <vt:lpstr>'Téc. Sênior'!Area_de_impressao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Vinícius Borges Gonçalves</dc:creator>
  <cp:lastModifiedBy>Carlos Elias Bastos dos Santos</cp:lastModifiedBy>
  <cp:lastPrinted>2019-10-30T18:38:11Z</cp:lastPrinted>
  <dcterms:created xsi:type="dcterms:W3CDTF">2019-07-23T17:22:35Z</dcterms:created>
  <dcterms:modified xsi:type="dcterms:W3CDTF">2020-07-02T17:54:55Z</dcterms:modified>
</cp:coreProperties>
</file>